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Fizotehnik\Documents\Сайт\Результативность\"/>
    </mc:Choice>
  </mc:AlternateContent>
  <bookViews>
    <workbookView xWindow="0" yWindow="0" windowWidth="15345" windowHeight="4635" tabRatio="661" firstSheet="3" activeTab="3"/>
  </bookViews>
  <sheets>
    <sheet name="Module1" sheetId="12" state="veryHidden" r:id="rId1"/>
    <sheet name="Module2" sheetId="13" state="veryHidden" r:id="rId2"/>
    <sheet name="Module3" sheetId="14" state="veryHidden" r:id="rId3"/>
    <sheet name="результативность МО" sheetId="25" r:id="rId4"/>
  </sheets>
  <externalReferences>
    <externalReference r:id="rId5"/>
    <externalReference r:id="rId6"/>
    <externalReference r:id="rId7"/>
  </externalReferences>
  <definedNames>
    <definedName name="_IKT1" localSheetId="3">#REF!</definedName>
    <definedName name="_IKT1">#REF!</definedName>
    <definedName name="_IKT2" localSheetId="3">#REF!</definedName>
    <definedName name="_IKT2">#REF!</definedName>
    <definedName name="_IKT3" localSheetId="3">#REF!</definedName>
    <definedName name="_IKT3">#REF!</definedName>
    <definedName name="CC">'[1]Общие сведения'!$H$23:$H$26</definedName>
    <definedName name="clear_p" localSheetId="3">#REF!</definedName>
    <definedName name="clear_p">#REF!</definedName>
    <definedName name="clear72" localSheetId="3">#REF!</definedName>
    <definedName name="clear72">#REF!</definedName>
    <definedName name="data83">[1]Заказ!$E$39</definedName>
    <definedName name="data84">[1]Заказ!$E$40</definedName>
    <definedName name="GN" localSheetId="3">#REF!</definedName>
    <definedName name="GN">#REF!</definedName>
    <definedName name="IT_t3" localSheetId="3">#REF!</definedName>
    <definedName name="IT_t3">#REF!</definedName>
    <definedName name="IT_t4" localSheetId="3">#REF!</definedName>
    <definedName name="IT_t4">#REF!</definedName>
    <definedName name="pk_c" localSheetId="3">#REF!</definedName>
    <definedName name="pk_c">#REF!</definedName>
    <definedName name="SKF_R1" localSheetId="3">#REF!</definedName>
    <definedName name="SKF_R1">#REF!</definedName>
    <definedName name="SKF_R2" localSheetId="3">#REF!</definedName>
    <definedName name="SKF_R2">#REF!</definedName>
    <definedName name="SKF_R3" localSheetId="3">#REF!</definedName>
    <definedName name="SKF_R3">#REF!</definedName>
    <definedName name="vvdp">'[2]Показатели ИКФ'!$B$28,'[2]Показатели ИКФ'!$B$15:$U$18,'[2]Показатели ИКФ'!$B$19:$C$19,'[2]Показатели ИКФ'!$B$20:$U$21,'[2]Показатели ИКФ'!$B$22:$C$22,'[2]Показатели ИКФ'!$B$23:$U$24,'[2]Показатели ИКФ'!$B$25:$C$25,'[2]Показатели ИКФ'!$B$26:$U$27,'[2]Показатели ИКФ'!$B$28:$C$35,'[2]Показатели ИКФ'!$B$36:$C$116,'[2]Показатели ИКФ'!$D$115:$U$116,'[2]Показатели ИКФ'!$D$109:$U$113,'[2]Показатели ИКФ'!$D$107:$U$108,'[2]Показатели ИКФ'!$D$104:$U$105,'[2]Показатели ИКФ'!$D$101:$U$102,'[2]Показатели ИКФ'!$C$92:$U$99,'[2]Показатели ИКФ'!$C$89:$U$90,'[2]Показатели ИКФ'!$C$86:$U$87,'[2]Показатели ИКФ'!$C$81:$U$84</definedName>
    <definedName name="а">'[3]Раздел VI-VII'!#REF!</definedName>
    <definedName name="ааааа">#REF!</definedName>
    <definedName name="б" localSheetId="3">#REF!</definedName>
    <definedName name="б">#REF!</definedName>
    <definedName name="г" localSheetId="3">#REF!</definedName>
    <definedName name="г">#REF!</definedName>
    <definedName name="дп" localSheetId="3">#REF!</definedName>
    <definedName name="дп">#REF!</definedName>
    <definedName name="и" localSheetId="3">#REF!</definedName>
    <definedName name="и">#REF!</definedName>
    <definedName name="мм">#REF!</definedName>
    <definedName name="о" localSheetId="3">'[3]Раздел VI-VII'!#REF!</definedName>
    <definedName name="о">'[3]Раздел VI-VII'!#REF!</definedName>
    <definedName name="од" localSheetId="3">#REF!</definedName>
    <definedName name="од">#REF!</definedName>
    <definedName name="п" localSheetId="3">#REF!</definedName>
    <definedName name="п">#REF!</definedName>
    <definedName name="р" localSheetId="3">#REF!</definedName>
    <definedName name="р">#REF!</definedName>
    <definedName name="рол">#REF!</definedName>
    <definedName name="рррр">#REF!</definedName>
    <definedName name="с" localSheetId="3">#REF!</definedName>
    <definedName name="с">#REF!</definedName>
    <definedName name="ссссс">#REF!</definedName>
    <definedName name="т" localSheetId="3">#REF!</definedName>
    <definedName name="т">#REF!</definedName>
    <definedName name="тттт">#REF!</definedName>
    <definedName name="тттттт">'[3]Раздел VI-VII'!#REF!</definedName>
    <definedName name="х" localSheetId="3">#REF!</definedName>
    <definedName name="х">#REF!</definedName>
    <definedName name="хд" localSheetId="3">#REF!</definedName>
    <definedName name="хд">#REF!</definedName>
  </definedNames>
  <calcPr calcId="152511"/>
</workbook>
</file>

<file path=xl/calcChain.xml><?xml version="1.0" encoding="utf-8"?>
<calcChain xmlns="http://schemas.openxmlformats.org/spreadsheetml/2006/main">
  <c r="D90" i="25" l="1"/>
  <c r="E90" i="25"/>
  <c r="F90" i="25"/>
  <c r="F97" i="25"/>
  <c r="G90" i="25"/>
  <c r="G97" i="25" s="1"/>
  <c r="H90" i="25"/>
  <c r="H97" i="25"/>
  <c r="I90" i="25"/>
  <c r="I97" i="25" s="1"/>
  <c r="J90" i="25"/>
  <c r="J97" i="25"/>
  <c r="K90" i="25"/>
  <c r="K97" i="25" s="1"/>
  <c r="L90" i="25"/>
  <c r="L97" i="25"/>
  <c r="M90" i="25"/>
  <c r="M97" i="25" s="1"/>
  <c r="N90" i="25"/>
  <c r="N97" i="25"/>
  <c r="C90" i="25"/>
  <c r="O90" i="25" s="1"/>
  <c r="E89" i="25"/>
  <c r="F89" i="25"/>
  <c r="H89" i="25"/>
  <c r="I89" i="25"/>
  <c r="K89" i="25"/>
  <c r="L89" i="25"/>
  <c r="N89" i="25"/>
  <c r="C89" i="25"/>
  <c r="O89" i="25" s="1"/>
  <c r="O87" i="25"/>
  <c r="C32" i="25"/>
  <c r="D32" i="25"/>
  <c r="E32" i="25"/>
  <c r="B32" i="25"/>
  <c r="E54" i="25"/>
  <c r="C54" i="25"/>
  <c r="B54" i="25"/>
  <c r="I54" i="25"/>
  <c r="H54" i="25"/>
  <c r="J62" i="25"/>
  <c r="J55" i="25"/>
  <c r="J56" i="25"/>
  <c r="J57" i="25"/>
  <c r="J58" i="25"/>
  <c r="J54" i="25"/>
  <c r="E192" i="25"/>
  <c r="E191" i="25"/>
  <c r="E190" i="25"/>
  <c r="E189" i="25"/>
  <c r="D187" i="25"/>
  <c r="C187" i="25"/>
  <c r="E187" i="25" s="1"/>
  <c r="G107" i="25"/>
  <c r="O88" i="25"/>
  <c r="P88" i="25"/>
  <c r="Q88" i="25"/>
  <c r="P89" i="25"/>
  <c r="Q89" i="25"/>
  <c r="Q90" i="25"/>
  <c r="O91" i="25"/>
  <c r="P91" i="25"/>
  <c r="Q91" i="25"/>
  <c r="O92" i="25"/>
  <c r="P92" i="25"/>
  <c r="Q92" i="25"/>
  <c r="O93" i="25"/>
  <c r="P93" i="25"/>
  <c r="Q93" i="25"/>
  <c r="O94" i="25"/>
  <c r="P94" i="25"/>
  <c r="Q94" i="25"/>
  <c r="O95" i="25"/>
  <c r="P95" i="25"/>
  <c r="Q95" i="25"/>
  <c r="O96" i="25"/>
  <c r="P96" i="25"/>
  <c r="Q96" i="25"/>
  <c r="P87" i="25"/>
  <c r="Q87" i="25"/>
  <c r="D56" i="25"/>
  <c r="D57" i="25"/>
  <c r="D58" i="25"/>
  <c r="D54" i="25"/>
  <c r="D55" i="25"/>
  <c r="D62" i="25"/>
  <c r="K143" i="25"/>
  <c r="D199" i="25"/>
  <c r="D195" i="25"/>
  <c r="F137" i="25"/>
  <c r="C137" i="25"/>
  <c r="F136" i="25"/>
  <c r="C136" i="25"/>
  <c r="G112" i="25"/>
  <c r="G111" i="25"/>
  <c r="G110" i="25"/>
  <c r="G109" i="25"/>
  <c r="G108" i="25"/>
  <c r="G106" i="25"/>
  <c r="G105" i="25"/>
  <c r="G104" i="25"/>
  <c r="K80" i="25"/>
  <c r="H80" i="25"/>
  <c r="K79" i="25"/>
  <c r="H79" i="25"/>
  <c r="K78" i="25"/>
  <c r="H78" i="25"/>
  <c r="K77" i="25"/>
  <c r="H77" i="25"/>
  <c r="K73" i="25"/>
  <c r="H73" i="25"/>
  <c r="K72" i="25"/>
  <c r="H72" i="25"/>
  <c r="K71" i="25"/>
  <c r="H71" i="25"/>
  <c r="K70" i="25"/>
  <c r="H70" i="25"/>
  <c r="P90" i="25" l="1"/>
</calcChain>
</file>

<file path=xl/sharedStrings.xml><?xml version="1.0" encoding="utf-8"?>
<sst xmlns="http://schemas.openxmlformats.org/spreadsheetml/2006/main" count="361" uniqueCount="232">
  <si>
    <t>Обоснованные жалобы населения</t>
  </si>
  <si>
    <t>среднегодовых</t>
  </si>
  <si>
    <t>в том числе:</t>
  </si>
  <si>
    <t>факт</t>
  </si>
  <si>
    <t>Средняя длительность лечения</t>
  </si>
  <si>
    <t>всего</t>
  </si>
  <si>
    <t>В том числе для детей</t>
  </si>
  <si>
    <t>Индекс здоровья детей первого года жизни</t>
  </si>
  <si>
    <t>Пролечено больных</t>
  </si>
  <si>
    <t>Х</t>
  </si>
  <si>
    <t>Наименование учреждения</t>
  </si>
  <si>
    <t>Кол-во учреждений</t>
  </si>
  <si>
    <t>Число коек (пациенто-мест)</t>
  </si>
  <si>
    <t>круглосуточного пребывания</t>
  </si>
  <si>
    <t xml:space="preserve">дневного пребывания при поликлинике </t>
  </si>
  <si>
    <t>ЦРБ</t>
  </si>
  <si>
    <t>Диспансеры</t>
  </si>
  <si>
    <t xml:space="preserve">Поликлиники </t>
  </si>
  <si>
    <t>% выполнения</t>
  </si>
  <si>
    <t>Наименование станции, отделения, пункта</t>
  </si>
  <si>
    <t>Число вызовов скорой помощи по времени суток</t>
  </si>
  <si>
    <t>с 8.00 до 17.00 часов</t>
  </si>
  <si>
    <t>с 17.00 до 8.00 часов</t>
  </si>
  <si>
    <t>Несчастные случаи</t>
  </si>
  <si>
    <t>Внезапные заболевания и состояния</t>
  </si>
  <si>
    <t>Роды и патология беременности</t>
  </si>
  <si>
    <t>Перевозка</t>
  </si>
  <si>
    <t>Другие причины</t>
  </si>
  <si>
    <t>Отделение СМП</t>
  </si>
  <si>
    <t>Число вызовов по времени суток</t>
  </si>
  <si>
    <t>Запущенные случаи туберкулеза</t>
  </si>
  <si>
    <t>Запущенные случаи рака наружных локализаций</t>
  </si>
  <si>
    <t>Городская</t>
  </si>
  <si>
    <t xml:space="preserve">Районная </t>
  </si>
  <si>
    <t>Средние затраты на 1 койко-день круглосуточного пребывания, в том числе:</t>
  </si>
  <si>
    <t>расходы на питание на 1 койко-день</t>
  </si>
  <si>
    <t>расходы на медикаменты на 1 койко-день</t>
  </si>
  <si>
    <t>расходы на медикаменты на 1 день лечения в дневном стационаре</t>
  </si>
  <si>
    <t>расходы на медикаменты на 1 выезд скорой помощи</t>
  </si>
  <si>
    <t>Наименование объекта, оборудования</t>
  </si>
  <si>
    <t>Источник финансирования</t>
  </si>
  <si>
    <t>1.1. Дневной стационар при стационаре</t>
  </si>
  <si>
    <t>1.2. Дневной стационар при АПУ</t>
  </si>
  <si>
    <t>Стоимость, руб.</t>
  </si>
  <si>
    <t>дневного пребывания при стационаре</t>
  </si>
  <si>
    <t xml:space="preserve">Удельный вес больных, выявленных в I-II стадии злокачественного новообразования </t>
  </si>
  <si>
    <t xml:space="preserve">Удельный вес больных, выявленных в III - IV  стадии злокачественного новообразования </t>
  </si>
  <si>
    <t>VI. Работа отделений и станций скорой медицинской помощи</t>
  </si>
  <si>
    <t>среднее время доезда до пациента</t>
  </si>
  <si>
    <t>среднее время доставки пациента до МО</t>
  </si>
  <si>
    <t>расходы на медикаменты на 1 посещение с профилактической целью</t>
  </si>
  <si>
    <t>расходы на медикаменты на 1 посещение с целью оказания неотложной помощи</t>
  </si>
  <si>
    <t>расходы на медикаменты на 1 обращение</t>
  </si>
  <si>
    <t>VII. Работа пунктов неотложной помощи</t>
  </si>
  <si>
    <t>Количество смен</t>
  </si>
  <si>
    <t xml:space="preserve">Наименование пункта неотложной помощи </t>
  </si>
  <si>
    <t>Пункт неотложной помощи</t>
  </si>
  <si>
    <t>Количество оформленных заявлений от населения на прикрепление к МО</t>
  </si>
  <si>
    <t>доля выездов бригад СМП со временем доезда до пациента менее 20 минут с момента вызова в общем количестве вызовов</t>
  </si>
  <si>
    <t>в т.ч. амбулаторная помощь</t>
  </si>
  <si>
    <t>Врачи</t>
  </si>
  <si>
    <t>Прочие</t>
  </si>
  <si>
    <t>ИТОГО</t>
  </si>
  <si>
    <t xml:space="preserve">Число вызовов скорой помощи на 1000 населения </t>
  </si>
  <si>
    <t>Число лиц, проживающих в сельской местности, которым оказана скорая медицинская помощь, на 1000 человек сельского населения</t>
  </si>
  <si>
    <t>II. Сеть здравоохранения</t>
  </si>
  <si>
    <t xml:space="preserve">III. Работа коечного фонда  </t>
  </si>
  <si>
    <t>% выполнения финансового плана</t>
  </si>
  <si>
    <t>IV. Работа дневных стационаров</t>
  </si>
  <si>
    <t>в том числе у детей</t>
  </si>
  <si>
    <t>Число дней работы койки</t>
  </si>
  <si>
    <t>в т.ч. детей</t>
  </si>
  <si>
    <t>план</t>
  </si>
  <si>
    <t>% выполнения плана</t>
  </si>
  <si>
    <t>Выполнение плана по поликлинике</t>
  </si>
  <si>
    <t>в т.ч. ОМС</t>
  </si>
  <si>
    <t>Категория специалистов</t>
  </si>
  <si>
    <t>врачи</t>
  </si>
  <si>
    <t>средний</t>
  </si>
  <si>
    <t>стоматолог</t>
  </si>
  <si>
    <t>- кол-во обращений</t>
  </si>
  <si>
    <t>- кол-во посещений в 1 обращ</t>
  </si>
  <si>
    <t>Итого абс (посещ)</t>
  </si>
  <si>
    <t>Выполнение плановых показателей:</t>
  </si>
  <si>
    <t>%</t>
  </si>
  <si>
    <t xml:space="preserve">Мощность поликлиники   в смену </t>
  </si>
  <si>
    <t>Флюорография</t>
  </si>
  <si>
    <t>число случаев</t>
  </si>
  <si>
    <t>по вине мед.работников</t>
  </si>
  <si>
    <t>Строительство и реконструкция в 2015 году</t>
  </si>
  <si>
    <t>Ремонты, проведенные в 2015 году</t>
  </si>
  <si>
    <t>Приобретенное лечебно-диагностическое оборудование (Рентгеновское, УЗИ, функциональная д-ка, эндоскопическое, лабораторное и т.д) стоимостью более 150 000 руб.</t>
  </si>
  <si>
    <t>Приобретенное оборудование для хозяйственных и вспомогательных служб, санитарный транспорт стоимостью более 150 000 руб.</t>
  </si>
  <si>
    <t>Количество физических лиц врачей</t>
  </si>
  <si>
    <t>План 2015 год</t>
  </si>
  <si>
    <t>Факт 2015 год</t>
  </si>
  <si>
    <t>V. Работа поликлиники</t>
  </si>
  <si>
    <t>VIII. Затраты на единицу объема медицинской помощи</t>
  </si>
  <si>
    <t>IX. Материально-техническая база</t>
  </si>
  <si>
    <t xml:space="preserve">X. Проведенная реструктуризация сети здравоохранения и коечного фонда </t>
  </si>
  <si>
    <t>Функция врачебной должности</t>
  </si>
  <si>
    <t>Профили</t>
  </si>
  <si>
    <t xml:space="preserve">Среднегодовое количество коек </t>
  </si>
  <si>
    <t>Средняя длительность</t>
  </si>
  <si>
    <t>Всего, в т.ч.:</t>
  </si>
  <si>
    <t xml:space="preserve">Количество коек на 31.12.2014 </t>
  </si>
  <si>
    <t>Количество коек на 31.12.2015</t>
  </si>
  <si>
    <t xml:space="preserve">Общая летальность </t>
  </si>
  <si>
    <t>I.                   Медико-социальная характеристика:</t>
  </si>
  <si>
    <t>Площадь зданий и сооружений (в соответствии т.8000 ф.30 медстата)</t>
  </si>
  <si>
    <t>Дефицит физических лиц, чел.</t>
  </si>
  <si>
    <t xml:space="preserve">Коэффициент совместительства </t>
  </si>
  <si>
    <t xml:space="preserve">Средняя заработная плата </t>
  </si>
  <si>
    <t xml:space="preserve"> Показатель "дорожной карты" - "соотношение средней заработной платы работников к средней заработной плате по области", %</t>
  </si>
  <si>
    <t>Средняя заработная плата, руб.</t>
  </si>
  <si>
    <t>Темп роста уровня средней заработной платы к уровню средней заработной платы предыдущего года, %</t>
  </si>
  <si>
    <t>Плановое значение</t>
  </si>
  <si>
    <t xml:space="preserve">Фактическое значение </t>
  </si>
  <si>
    <t>Средний медперсонал</t>
  </si>
  <si>
    <t>Младший медперсонал</t>
  </si>
  <si>
    <t>город</t>
  </si>
  <si>
    <t>село</t>
  </si>
  <si>
    <t>15-17 лет всего, в т.ч.:</t>
  </si>
  <si>
    <t>0-14 лет всего, в т.ч.:</t>
  </si>
  <si>
    <t>трудоспособный возраст</t>
  </si>
  <si>
    <t>старше трудоспособного</t>
  </si>
  <si>
    <t>Областные</t>
  </si>
  <si>
    <t>Городские</t>
  </si>
  <si>
    <t>Районные</t>
  </si>
  <si>
    <t>Сокращено коек  в 2015 году +/-</t>
  </si>
  <si>
    <t>Изменение количества  пациенто-мест  в 2015 году +/-</t>
  </si>
  <si>
    <t>Диспансеризация определенных групп взрослого населения</t>
  </si>
  <si>
    <t>Вакцинация (по форме №5)</t>
  </si>
  <si>
    <t>Диспансеризация  детей, оставшихся без попечения родителей и детей в трудной жизненной ситуации</t>
  </si>
  <si>
    <t>Медицинские профилактические   осмотры несовершеннолетних</t>
  </si>
  <si>
    <t>Доля детей  I и II групп здоровья, учащихся общеобразовательных школ</t>
  </si>
  <si>
    <t>кол-во, чел.</t>
  </si>
  <si>
    <t>ВСЕГО, в т.ч.</t>
  </si>
  <si>
    <t>Профили дневного стационара</t>
  </si>
  <si>
    <t>Количество пациенто-мест</t>
  </si>
  <si>
    <t>Число дней работы пациенто-места</t>
  </si>
  <si>
    <t>Изменение количества  пациенто-мест  в 2015 году     (+/-)</t>
  </si>
  <si>
    <t>Профили дневного стационара при АПУ</t>
  </si>
  <si>
    <t>Структура вызовов скорой помощи                                                   с 8.00 до 17.00 часов</t>
  </si>
  <si>
    <t>Структура вызовов,  с 8.00 до 17.00 часов</t>
  </si>
  <si>
    <t xml:space="preserve">в т.ч. по профилям:     </t>
  </si>
  <si>
    <t xml:space="preserve">оптимизировано всего (+/-): </t>
  </si>
  <si>
    <t xml:space="preserve">XII. Фондовооруженность </t>
  </si>
  <si>
    <t xml:space="preserve">XIII. Фондооснащенность </t>
  </si>
  <si>
    <t>Стоимость основных фондов (балансовая), руб</t>
  </si>
  <si>
    <t>Стоимость основных фондов (балансовая), руб.</t>
  </si>
  <si>
    <t>Медицинские профилактические  осмотры взрослого населения</t>
  </si>
  <si>
    <t>на 01.01.16</t>
  </si>
  <si>
    <t>на 01.01.15</t>
  </si>
  <si>
    <t>Результативность работы МО за 2015 год</t>
  </si>
  <si>
    <r>
      <t xml:space="preserve">Численность прикрепленного населения всего  </t>
    </r>
    <r>
      <rPr>
        <b/>
        <i/>
        <sz val="12"/>
        <color indexed="20"/>
        <rFont val="Times New Roman"/>
        <family val="1"/>
        <charset val="204"/>
      </rPr>
      <t>(необходимо сравнить с данными ТФ ОМС)</t>
    </r>
    <r>
      <rPr>
        <b/>
        <sz val="12"/>
        <color indexed="20"/>
        <rFont val="Times New Roman"/>
        <family val="1"/>
        <charset val="204"/>
      </rPr>
      <t>,</t>
    </r>
    <r>
      <rPr>
        <b/>
        <sz val="12"/>
        <rFont val="Times New Roman"/>
        <family val="1"/>
        <charset val="204"/>
      </rPr>
      <t xml:space="preserve"> в т.ч.:</t>
    </r>
  </si>
  <si>
    <t>Принято на работу в 2015 году, человек</t>
  </si>
  <si>
    <t>Уволилось в 2015 году, человек</t>
  </si>
  <si>
    <t>на конец 2015 года</t>
  </si>
  <si>
    <t>из них имеют лицензии</t>
  </si>
  <si>
    <t>Врачебные амбулатории (в структуре ЛПУ), всего</t>
  </si>
  <si>
    <t>ОВП (в структуре ЛПУ) всего</t>
  </si>
  <si>
    <t>ФАПы (в структуре ЛПУ) всего</t>
  </si>
  <si>
    <t>оптимизировано, кол-во коек</t>
  </si>
  <si>
    <t>Примечание</t>
  </si>
  <si>
    <t>Профиль</t>
  </si>
  <si>
    <t>Средние затраты на 1 день лечения в дневном стационаре, в том числе:</t>
  </si>
  <si>
    <t>Средние затраты на 1 посещение  с профилактической целью, в том числе:</t>
  </si>
  <si>
    <t>Средние затраты на 1 посещение с целью оказания неотложной помощи, в том числе:</t>
  </si>
  <si>
    <t>Средние затраты на 1 обращение по поводу заболеваний, в том числе:</t>
  </si>
  <si>
    <t>Средние затраты на 1 выезд скорой помощи, в том числе:</t>
  </si>
  <si>
    <t>Государственное задание, план-задание (случаи госпитализации)</t>
  </si>
  <si>
    <t>Исполнение государственного задания, плана-заданиея (случаи госпитализации)</t>
  </si>
  <si>
    <t>Степень выполнения объемов медицинской помощи, %</t>
  </si>
  <si>
    <t>из них в базовой программе ОМС</t>
  </si>
  <si>
    <t>Посещения, включенные в обращения по заболеванию  (справочно)</t>
  </si>
  <si>
    <t>Посещения с профилактическими и иными целями, всего</t>
  </si>
  <si>
    <t>- медицинский осмотр</t>
  </si>
  <si>
    <t>- диспансеризация</t>
  </si>
  <si>
    <t>- разовые посещения по заболеванию</t>
  </si>
  <si>
    <t>- прочие</t>
  </si>
  <si>
    <t>Посещения в неотложной форме</t>
  </si>
  <si>
    <t>Областная</t>
  </si>
  <si>
    <t>Аппарат рентг./дентальный MAX 70 HF/DC с принадлежностями CSN Industrie S.R.I. (Италия)</t>
  </si>
  <si>
    <t>Предпринимательская деятельность</t>
  </si>
  <si>
    <t>Система компьютерной стомат/радиовизиографии FONA с принадлежностями "Сирона Дентал Инк"</t>
  </si>
  <si>
    <t>Монитор пациента прикроватный IMEC8</t>
  </si>
  <si>
    <t>Стоматологическая установка AJAX AJ-11</t>
  </si>
  <si>
    <t>ГБКУЗ ЯО "Городская больница им. Н.А. Семашко"</t>
  </si>
  <si>
    <t>хирургические</t>
  </si>
  <si>
    <t>гинекологические</t>
  </si>
  <si>
    <t>терапевтические</t>
  </si>
  <si>
    <t>педиатрические</t>
  </si>
  <si>
    <t>план -задание по сверхбазовой  программе ОМС</t>
  </si>
  <si>
    <t>(паллиативная помощь)</t>
  </si>
  <si>
    <t>сестринского ухода</t>
  </si>
  <si>
    <t>Без ОСУ</t>
  </si>
  <si>
    <t>хирургия</t>
  </si>
  <si>
    <t>гинекология</t>
  </si>
  <si>
    <t>терапия</t>
  </si>
  <si>
    <t>педиатрия</t>
  </si>
  <si>
    <t>травматология и ортопедия</t>
  </si>
  <si>
    <t>неврология</t>
  </si>
  <si>
    <t>сестринский уход</t>
  </si>
  <si>
    <t xml:space="preserve">Потери:         710 362 руб.                                                   </t>
  </si>
  <si>
    <t>Штрафные санкции:   989 912,81 руб.</t>
  </si>
  <si>
    <t xml:space="preserve">Потери:      841 945 руб.                                                        </t>
  </si>
  <si>
    <t>Штрафные санкции: 112 056,46 руб.</t>
  </si>
  <si>
    <t>Главный врач</t>
  </si>
  <si>
    <t>С.Ю. Кирдянов</t>
  </si>
  <si>
    <t>Зам. главного врача по лечебной работе</t>
  </si>
  <si>
    <t>(подпись)</t>
  </si>
  <si>
    <t xml:space="preserve">Исполнитель: </t>
  </si>
  <si>
    <t xml:space="preserve">   С.Б. Комиссаров</t>
  </si>
  <si>
    <t>(должность)</t>
  </si>
  <si>
    <t xml:space="preserve">                   ФИО</t>
  </si>
  <si>
    <t>Тел.: (4852) 74-70-05</t>
  </si>
  <si>
    <t>Ремонт эвакуационных путей</t>
  </si>
  <si>
    <t>Субсидии на иные цели</t>
  </si>
  <si>
    <t>Кап. ремонт хирургического корпуса</t>
  </si>
  <si>
    <t>Усиление перекрытий над коридором в терапевтическом корпусе</t>
  </si>
  <si>
    <t>Кап. ремонт крыши терапевтического корпуса</t>
  </si>
  <si>
    <t>Замена окон</t>
  </si>
  <si>
    <t>Сантехнические работы: промывка и опресовка (хирургический корпус)</t>
  </si>
  <si>
    <t>Ремонт бронхофиброскопа</t>
  </si>
  <si>
    <t>Средства ОМС</t>
  </si>
  <si>
    <t>Ремонт видеогастроскопа</t>
  </si>
  <si>
    <t>Изготовление и установка дверей</t>
  </si>
  <si>
    <t>Поверка приборов учета тепловой энергии</t>
  </si>
  <si>
    <t>Ремонт УЗИ сканера</t>
  </si>
  <si>
    <t>Предпринимательская деят-сть</t>
  </si>
  <si>
    <t>Ремонт эндоскопического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</si>
</sst>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0.0%"/>
    <numFmt numFmtId="168" formatCode="#,##0.0"/>
    <numFmt numFmtId="169" formatCode="_-* #,##0_р_._-;\-* #,##0_р_._-;_-* &quot;-&quot;??_р_._-;_-@_-"/>
    <numFmt numFmtId="170" formatCode="_-* #,##0.0_р_._-;\-* #,##0.0_р_._-;_-* &quot;-&quot;??_р_._-;_-@_-"/>
  </numFmts>
  <fonts count="33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3"/>
      <name val="Arial Cyr"/>
      <charset val="204"/>
    </font>
    <font>
      <i/>
      <sz val="14"/>
      <name val="Arial Cyr"/>
      <charset val="204"/>
    </font>
    <font>
      <i/>
      <sz val="12"/>
      <name val="Times New Roman"/>
      <family val="1"/>
      <charset val="204"/>
    </font>
    <font>
      <b/>
      <i/>
      <sz val="12"/>
      <color indexed="20"/>
      <name val="Times New Roman"/>
      <family val="1"/>
      <charset val="204"/>
    </font>
    <font>
      <b/>
      <sz val="12"/>
      <color indexed="2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2" fillId="0" borderId="0"/>
    <xf numFmtId="164" fontId="1" fillId="0" borderId="0" applyFont="0" applyFill="0" applyBorder="0" applyAlignment="0" applyProtection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54">
    <xf numFmtId="0" fontId="0" fillId="0" borderId="0" xfId="0"/>
    <xf numFmtId="0" fontId="4" fillId="0" borderId="0" xfId="0" applyFont="1" applyBorder="1" applyAlignment="1">
      <alignment horizontal="center" vertical="top" wrapText="1"/>
    </xf>
    <xf numFmtId="0" fontId="0" fillId="0" borderId="1" xfId="0" applyBorder="1"/>
    <xf numFmtId="0" fontId="0" fillId="0" borderId="0" xfId="0" applyBorder="1"/>
    <xf numFmtId="0" fontId="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Fill="1" applyBorder="1" applyAlignment="1">
      <alignment horizontal="center" vertical="top" wrapText="1"/>
    </xf>
    <xf numFmtId="0" fontId="14" fillId="0" borderId="0" xfId="0" applyFont="1"/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9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/>
    <xf numFmtId="0" fontId="10" fillId="0" borderId="0" xfId="0" applyFont="1"/>
    <xf numFmtId="0" fontId="15" fillId="0" borderId="0" xfId="0" applyFont="1"/>
    <xf numFmtId="0" fontId="11" fillId="0" borderId="0" xfId="0" applyFont="1"/>
    <xf numFmtId="0" fontId="10" fillId="0" borderId="0" xfId="0" applyFont="1" applyAlignment="1">
      <alignment horizontal="justify"/>
    </xf>
    <xf numFmtId="0" fontId="11" fillId="0" borderId="0" xfId="0" applyFont="1" applyAlignment="1">
      <alignment wrapText="1"/>
    </xf>
    <xf numFmtId="0" fontId="9" fillId="0" borderId="0" xfId="0" applyFont="1" applyBorder="1"/>
    <xf numFmtId="0" fontId="7" fillId="0" borderId="0" xfId="0" applyFont="1" applyBorder="1" applyAlignment="1">
      <alignment wrapText="1"/>
    </xf>
    <xf numFmtId="0" fontId="16" fillId="0" borderId="1" xfId="0" applyFont="1" applyBorder="1" applyAlignment="1">
      <alignment vertical="top" wrapText="1"/>
    </xf>
    <xf numFmtId="166" fontId="16" fillId="0" borderId="1" xfId="0" applyNumberFormat="1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167" fontId="16" fillId="0" borderId="0" xfId="5" applyNumberFormat="1" applyFont="1" applyBorder="1" applyAlignment="1">
      <alignment vertical="top" wrapText="1"/>
    </xf>
    <xf numFmtId="167" fontId="12" fillId="0" borderId="0" xfId="5" applyNumberFormat="1" applyFont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9" fillId="0" borderId="0" xfId="0" applyFont="1" applyFill="1"/>
    <xf numFmtId="0" fontId="7" fillId="0" borderId="0" xfId="0" applyFont="1" applyFill="1" applyAlignment="1">
      <alignment horizontal="left"/>
    </xf>
    <xf numFmtId="168" fontId="16" fillId="0" borderId="1" xfId="0" applyNumberFormat="1" applyFont="1" applyBorder="1"/>
    <xf numFmtId="1" fontId="16" fillId="0" borderId="1" xfId="0" applyNumberFormat="1" applyFont="1" applyBorder="1" applyAlignment="1">
      <alignment vertical="top" wrapText="1"/>
    </xf>
    <xf numFmtId="0" fontId="17" fillId="2" borderId="1" xfId="1" applyNumberFormat="1" applyFont="1" applyFill="1" applyBorder="1" applyAlignment="1">
      <alignment vertical="top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7" fillId="0" borderId="0" xfId="0" applyFont="1" applyBorder="1" applyAlignment="1"/>
    <xf numFmtId="0" fontId="11" fillId="0" borderId="0" xfId="0" applyFont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 vertical="top" wrapText="1"/>
    </xf>
    <xf numFmtId="166" fontId="16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top" wrapText="1"/>
    </xf>
    <xf numFmtId="0" fontId="16" fillId="0" borderId="0" xfId="0" applyFont="1" applyFill="1"/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 wrapText="1"/>
    </xf>
    <xf numFmtId="167" fontId="16" fillId="0" borderId="0" xfId="0" applyNumberFormat="1" applyFont="1" applyFill="1"/>
    <xf numFmtId="164" fontId="16" fillId="0" borderId="0" xfId="2" applyFont="1" applyFill="1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8" xfId="0" applyFont="1" applyBorder="1"/>
    <xf numFmtId="0" fontId="10" fillId="0" borderId="9" xfId="0" applyFont="1" applyBorder="1"/>
    <xf numFmtId="0" fontId="12" fillId="0" borderId="10" xfId="0" applyFont="1" applyBorder="1"/>
    <xf numFmtId="0" fontId="10" fillId="0" borderId="11" xfId="0" applyFont="1" applyBorder="1"/>
    <xf numFmtId="0" fontId="10" fillId="0" borderId="11" xfId="0" applyFont="1" applyBorder="1" applyAlignment="1">
      <alignment horizontal="center"/>
    </xf>
    <xf numFmtId="0" fontId="10" fillId="0" borderId="12" xfId="0" applyFont="1" applyBorder="1"/>
    <xf numFmtId="0" fontId="10" fillId="0" borderId="9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6" fillId="0" borderId="8" xfId="0" applyFont="1" applyBorder="1" applyAlignment="1">
      <alignment vertical="center" wrapText="1"/>
    </xf>
    <xf numFmtId="0" fontId="17" fillId="2" borderId="9" xfId="1" applyNumberFormat="1" applyFont="1" applyFill="1" applyBorder="1" applyAlignment="1">
      <alignment vertical="top" wrapText="1" readingOrder="1"/>
    </xf>
    <xf numFmtId="0" fontId="9" fillId="0" borderId="9" xfId="0" applyFont="1" applyBorder="1"/>
    <xf numFmtId="0" fontId="7" fillId="0" borderId="10" xfId="0" applyFont="1" applyFill="1" applyBorder="1" applyAlignment="1">
      <alignment horizontal="left"/>
    </xf>
    <xf numFmtId="0" fontId="9" fillId="0" borderId="11" xfId="0" applyFont="1" applyBorder="1"/>
    <xf numFmtId="0" fontId="9" fillId="0" borderId="12" xfId="0" applyFont="1" applyBorder="1"/>
    <xf numFmtId="0" fontId="10" fillId="0" borderId="10" xfId="0" applyFont="1" applyBorder="1" applyAlignment="1">
      <alignment horizontal="center" vertical="top" wrapText="1"/>
    </xf>
    <xf numFmtId="0" fontId="21" fillId="0" borderId="9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9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0" xfId="0" applyFont="1" applyBorder="1" applyAlignment="1"/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vertical="top"/>
    </xf>
    <xf numFmtId="0" fontId="2" fillId="0" borderId="9" xfId="0" applyFont="1" applyBorder="1" applyAlignment="1">
      <alignment horizontal="center" vertical="top" wrapText="1"/>
    </xf>
    <xf numFmtId="167" fontId="3" fillId="0" borderId="0" xfId="5" applyNumberFormat="1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23" fillId="0" borderId="0" xfId="0" applyFont="1"/>
    <xf numFmtId="167" fontId="3" fillId="3" borderId="1" xfId="5" applyNumberFormat="1" applyFont="1" applyFill="1" applyBorder="1" applyAlignment="1">
      <alignment horizontal="center" vertical="top" wrapText="1"/>
    </xf>
    <xf numFmtId="167" fontId="3" fillId="4" borderId="12" xfId="5" applyNumberFormat="1" applyFont="1" applyFill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 wrapText="1"/>
    </xf>
    <xf numFmtId="167" fontId="3" fillId="4" borderId="1" xfId="5" applyNumberFormat="1" applyFont="1" applyFill="1" applyBorder="1" applyAlignment="1">
      <alignment horizontal="center" vertical="top" wrapText="1"/>
    </xf>
    <xf numFmtId="167" fontId="3" fillId="4" borderId="11" xfId="5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9" fontId="24" fillId="4" borderId="9" xfId="6" applyNumberFormat="1" applyFont="1" applyFill="1" applyBorder="1" applyAlignment="1">
      <alignment horizontal="center" vertical="center"/>
    </xf>
    <xf numFmtId="169" fontId="24" fillId="4" borderId="12" xfId="6" applyNumberFormat="1" applyFont="1" applyFill="1" applyBorder="1" applyAlignment="1">
      <alignment horizontal="center" vertical="center"/>
    </xf>
    <xf numFmtId="169" fontId="24" fillId="4" borderId="1" xfId="6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/>
    <xf numFmtId="3" fontId="16" fillId="0" borderId="1" xfId="0" applyNumberFormat="1" applyFont="1" applyBorder="1"/>
    <xf numFmtId="3" fontId="9" fillId="0" borderId="1" xfId="0" applyNumberFormat="1" applyFont="1" applyFill="1" applyBorder="1"/>
    <xf numFmtId="3" fontId="9" fillId="0" borderId="11" xfId="0" applyNumberFormat="1" applyFont="1" applyFill="1" applyBorder="1"/>
    <xf numFmtId="3" fontId="16" fillId="4" borderId="11" xfId="0" applyNumberFormat="1" applyFont="1" applyFill="1" applyBorder="1"/>
    <xf numFmtId="0" fontId="7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3" fontId="9" fillId="0" borderId="0" xfId="0" applyNumberFormat="1" applyFont="1" applyFill="1" applyBorder="1"/>
    <xf numFmtId="0" fontId="0" fillId="0" borderId="0" xfId="0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left" vertical="center" wrapText="1"/>
    </xf>
    <xf numFmtId="9" fontId="28" fillId="4" borderId="1" xfId="5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67" fontId="30" fillId="4" borderId="1" xfId="5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right" vertical="top" wrapText="1"/>
    </xf>
    <xf numFmtId="168" fontId="10" fillId="0" borderId="1" xfId="0" applyNumberFormat="1" applyFont="1" applyBorder="1"/>
    <xf numFmtId="0" fontId="10" fillId="2" borderId="9" xfId="1" applyNumberFormat="1" applyFont="1" applyFill="1" applyBorder="1" applyAlignment="1">
      <alignment vertical="top" wrapText="1" readingOrder="1"/>
    </xf>
    <xf numFmtId="0" fontId="9" fillId="0" borderId="1" xfId="0" applyFont="1" applyBorder="1" applyAlignment="1">
      <alignment horizontal="right"/>
    </xf>
    <xf numFmtId="0" fontId="10" fillId="0" borderId="1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9" fillId="0" borderId="7" xfId="0" applyFont="1" applyBorder="1"/>
    <xf numFmtId="0" fontId="10" fillId="0" borderId="7" xfId="0" applyFont="1" applyBorder="1"/>
    <xf numFmtId="0" fontId="10" fillId="2" borderId="9" xfId="1" applyNumberFormat="1" applyFont="1" applyFill="1" applyBorder="1" applyAlignment="1">
      <alignment horizontal="right" vertical="top" wrapText="1" readingOrder="1"/>
    </xf>
    <xf numFmtId="166" fontId="17" fillId="2" borderId="1" xfId="1" applyNumberFormat="1" applyFont="1" applyFill="1" applyBorder="1" applyAlignment="1">
      <alignment vertical="top" wrapText="1" readingOrder="1"/>
    </xf>
    <xf numFmtId="166" fontId="9" fillId="0" borderId="1" xfId="0" applyNumberFormat="1" applyFont="1" applyBorder="1"/>
    <xf numFmtId="166" fontId="9" fillId="0" borderId="11" xfId="0" applyNumberFormat="1" applyFont="1" applyBorder="1"/>
    <xf numFmtId="3" fontId="16" fillId="2" borderId="0" xfId="0" applyNumberFormat="1" applyFont="1" applyFill="1" applyBorder="1"/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/>
    </xf>
    <xf numFmtId="0" fontId="31" fillId="0" borderId="0" xfId="0" applyFont="1" applyBorder="1"/>
    <xf numFmtId="0" fontId="10" fillId="6" borderId="1" xfId="0" applyFont="1" applyFill="1" applyBorder="1" applyAlignment="1">
      <alignment horizontal="center" vertical="top" wrapText="1"/>
    </xf>
    <xf numFmtId="1" fontId="16" fillId="6" borderId="1" xfId="0" applyNumberFormat="1" applyFont="1" applyFill="1" applyBorder="1" applyAlignment="1">
      <alignment vertical="top" wrapText="1"/>
    </xf>
    <xf numFmtId="166" fontId="10" fillId="2" borderId="1" xfId="1" applyNumberFormat="1" applyFont="1" applyFill="1" applyBorder="1" applyAlignment="1">
      <alignment vertical="top" wrapText="1" readingOrder="1"/>
    </xf>
    <xf numFmtId="0" fontId="12" fillId="6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165" fontId="10" fillId="0" borderId="2" xfId="6" applyFont="1" applyBorder="1" applyAlignment="1">
      <alignment horizontal="center" vertical="center" wrapText="1"/>
    </xf>
    <xf numFmtId="165" fontId="10" fillId="0" borderId="30" xfId="6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169" fontId="3" fillId="0" borderId="1" xfId="6" applyNumberFormat="1" applyFont="1" applyBorder="1" applyAlignment="1">
      <alignment horizontal="center" vertical="center"/>
    </xf>
    <xf numFmtId="169" fontId="3" fillId="0" borderId="9" xfId="6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169" fontId="13" fillId="0" borderId="1" xfId="6" applyNumberFormat="1" applyFont="1" applyBorder="1" applyAlignment="1">
      <alignment horizontal="center" vertical="center"/>
    </xf>
    <xf numFmtId="169" fontId="13" fillId="0" borderId="9" xfId="6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69" fontId="7" fillId="0" borderId="1" xfId="6" applyNumberFormat="1" applyFont="1" applyBorder="1" applyAlignment="1">
      <alignment horizontal="center" vertical="center"/>
    </xf>
    <xf numFmtId="169" fontId="7" fillId="0" borderId="9" xfId="6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169" fontId="3" fillId="0" borderId="11" xfId="6" applyNumberFormat="1" applyFont="1" applyBorder="1" applyAlignment="1">
      <alignment horizontal="center" vertical="center"/>
    </xf>
    <xf numFmtId="169" fontId="3" fillId="0" borderId="12" xfId="6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right" vertical="top" wrapText="1"/>
    </xf>
    <xf numFmtId="0" fontId="18" fillId="0" borderId="1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right" vertical="top" wrapText="1"/>
    </xf>
    <xf numFmtId="0" fontId="18" fillId="0" borderId="11" xfId="0" applyFont="1" applyBorder="1" applyAlignment="1">
      <alignment horizontal="righ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7" fillId="0" borderId="20" xfId="0" applyFont="1" applyBorder="1" applyAlignment="1"/>
    <xf numFmtId="0" fontId="7" fillId="0" borderId="21" xfId="0" applyFont="1" applyBorder="1" applyAlignment="1"/>
    <xf numFmtId="0" fontId="7" fillId="0" borderId="22" xfId="0" applyFont="1" applyBorder="1" applyAlignment="1"/>
    <xf numFmtId="0" fontId="12" fillId="0" borderId="2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69" fontId="11" fillId="0" borderId="39" xfId="6" applyNumberFormat="1" applyFont="1" applyBorder="1" applyAlignment="1">
      <alignment horizontal="left" vertical="center" wrapText="1"/>
    </xf>
    <xf numFmtId="169" fontId="11" fillId="0" borderId="40" xfId="6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right" vertical="top" wrapText="1"/>
    </xf>
    <xf numFmtId="0" fontId="16" fillId="0" borderId="6" xfId="0" applyFont="1" applyFill="1" applyBorder="1" applyAlignment="1">
      <alignment horizontal="right" vertical="top" wrapText="1"/>
    </xf>
    <xf numFmtId="0" fontId="7" fillId="0" borderId="14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center" wrapText="1"/>
    </xf>
    <xf numFmtId="0" fontId="12" fillId="0" borderId="24" xfId="0" applyFont="1" applyBorder="1" applyAlignment="1">
      <alignment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5" fontId="5" fillId="0" borderId="1" xfId="6" applyFont="1" applyBorder="1" applyAlignment="1">
      <alignment horizontal="center" vertical="center" wrapText="1"/>
    </xf>
    <xf numFmtId="165" fontId="5" fillId="0" borderId="9" xfId="6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169" fontId="7" fillId="0" borderId="11" xfId="6" applyNumberFormat="1" applyFont="1" applyBorder="1" applyAlignment="1">
      <alignment horizontal="center" vertical="center" wrapText="1"/>
    </xf>
    <xf numFmtId="169" fontId="7" fillId="0" borderId="12" xfId="6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165" fontId="2" fillId="5" borderId="14" xfId="6" applyNumberFormat="1" applyFont="1" applyFill="1" applyBorder="1" applyAlignment="1">
      <alignment horizontal="center" vertical="center" wrapText="1"/>
    </xf>
    <xf numFmtId="165" fontId="2" fillId="5" borderId="16" xfId="6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righ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5" fillId="0" borderId="8" xfId="0" applyFont="1" applyFill="1" applyBorder="1" applyAlignment="1">
      <alignment horizontal="right" vertical="top" wrapText="1"/>
    </xf>
    <xf numFmtId="0" fontId="25" fillId="0" borderId="1" xfId="0" applyFont="1" applyFill="1" applyBorder="1" applyAlignment="1">
      <alignment horizontal="righ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7" fillId="0" borderId="41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5" fontId="10" fillId="0" borderId="1" xfId="6" applyFont="1" applyBorder="1" applyAlignment="1">
      <alignment horizontal="center" vertical="center" wrapText="1"/>
    </xf>
    <xf numFmtId="165" fontId="10" fillId="0" borderId="9" xfId="6" applyFont="1" applyBorder="1" applyAlignment="1">
      <alignment horizontal="center" vertical="center" wrapText="1"/>
    </xf>
    <xf numFmtId="165" fontId="10" fillId="0" borderId="11" xfId="6" applyFont="1" applyBorder="1" applyAlignment="1">
      <alignment horizontal="center" vertical="center" wrapText="1"/>
    </xf>
    <xf numFmtId="165" fontId="10" fillId="0" borderId="12" xfId="6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70" fontId="2" fillId="0" borderId="11" xfId="6" applyNumberFormat="1" applyFont="1" applyBorder="1" applyAlignment="1">
      <alignment horizontal="center" vertical="center" wrapText="1"/>
    </xf>
    <xf numFmtId="170" fontId="2" fillId="0" borderId="12" xfId="6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65" fontId="7" fillId="0" borderId="1" xfId="6" applyFont="1" applyBorder="1" applyAlignment="1">
      <alignment horizontal="center" vertical="center" wrapText="1"/>
    </xf>
    <xf numFmtId="165" fontId="7" fillId="0" borderId="9" xfId="6" applyFont="1" applyBorder="1" applyAlignment="1">
      <alignment horizontal="center" vertical="center" wrapText="1"/>
    </xf>
    <xf numFmtId="165" fontId="7" fillId="5" borderId="14" xfId="6" applyNumberFormat="1" applyFont="1" applyFill="1" applyBorder="1" applyAlignment="1">
      <alignment horizontal="center" vertical="center" wrapText="1"/>
    </xf>
    <xf numFmtId="165" fontId="7" fillId="5" borderId="16" xfId="6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</cellXfs>
  <cellStyles count="7">
    <cellStyle name="Normal" xfId="1"/>
    <cellStyle name="Денежный" xfId="2" builtinId="4"/>
    <cellStyle name="Обычный" xfId="0" builtinId="0"/>
    <cellStyle name="Обычный 2" xfId="3"/>
    <cellStyle name="Обычный 5" xfId="4"/>
    <cellStyle name="Процентный" xfId="5" builtinId="5"/>
    <cellStyle name="Финансовый" xfId="6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ga\SharedDocs\WINDOWS\&#1056;&#1072;&#1073;&#1086;&#1095;&#1080;&#1081;%20&#1089;&#1090;&#1086;&#1083;\&#1054;&#1073;&#1083;&#1072;&#1089;&#1090;&#1085;&#1099;&#1077;%20&#1091;&#1095;&#1088;&#1077;&#1078;&#1076;&#1077;&#1085;&#1080;&#1103;\&#1041;&#1083;&#1072;&#1085;&#1082;\&#1052;&#1086;&#1085;&#1080;&#1090;&#1086;&#1088;&#1080;&#1085;&#1075;%20&#1088;&#1077;&#1089;&#1091;&#1088;&#1089;&#1086;&#1074;%20&#1051;&#1055;&#1059;\&#1082;&#1082;\&#1052;&#1086;&#1085;&#1080;&#1090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ga\SharedDocs\&#1052;&#1086;&#1080;%20&#1076;&#1086;&#1082;&#1091;&#1084;&#1077;&#1085;&#1090;&#1099;\&#1052;&#1086;&#1085;&#1080;&#1090;&#1086;&#1088;&#1080;&#1085;&#1075;%20&#1088;&#1077;&#1089;&#1091;&#1088;&#1089;&#1086;&#1074;%20&#1051;&#1055;&#1059;\&#1054;&#1090;&#1095;&#1077;&#1090;%20&#1079;&#1072;%209%20&#1084;&#1077;&#1089;\&#1056;&#1099;&#1073;&#1080;&#1085;&#1089;&#1082;\M8_32001%20&#1052;&#1057;&#1063;%20&#1040;&#1054;%20%20&#1056;&#1099;&#1073;&#1080;&#1085;&#1089;&#1082;&#1080;&#1077;%20&#1052;&#1086;&#1090;&#1086;&#1088;&#1099;%20,%20&#1075;.%20&#1056;&#1099;&#1073;&#1080;&#1085;&#1089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zf-srv01\Users\korshunovalg\AppData\Local\Microsoft\Windows\Temporary%20Internet%20Files\Content.Outlook\0Y7B6JC1\&#1095;&#1072;&#1089;&#1090;&#1100;%20&#1101;&#1092;&#1092;&#1077;&#1082;&#1090;&#1080;&#1074;&#1085;&#1086;&#1089;&#109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Заказ"/>
    </sheetNames>
    <sheetDataSet>
      <sheetData sheetId="0">
        <row r="23">
          <cell r="H23" t="str">
            <v>Кредитная карта 1</v>
          </cell>
        </row>
        <row r="24">
          <cell r="H24" t="str">
            <v>Кредитная карта 2</v>
          </cell>
        </row>
        <row r="25">
          <cell r="H25" t="str">
            <v>Кредитная карта 3</v>
          </cell>
        </row>
      </sheetData>
      <sheetData sheetId="1">
        <row r="39">
          <cell r="E39">
            <v>1</v>
          </cell>
        </row>
        <row r="40">
          <cell r="E4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тели ИКФ"/>
    </sheetNames>
    <sheetDataSet>
      <sheetData sheetId="0">
        <row r="15">
          <cell r="F15" t="str">
            <v/>
          </cell>
          <cell r="H15" t="str">
            <v/>
          </cell>
          <cell r="J15" t="str">
            <v/>
          </cell>
          <cell r="M15" t="str">
            <v/>
          </cell>
          <cell r="O15" t="str">
            <v/>
          </cell>
          <cell r="Q15" t="str">
            <v/>
          </cell>
          <cell r="S15" t="str">
            <v/>
          </cell>
          <cell r="U15" t="str">
            <v/>
          </cell>
        </row>
        <row r="16">
          <cell r="B16">
            <v>278.5</v>
          </cell>
          <cell r="C16">
            <v>17</v>
          </cell>
          <cell r="D16">
            <v>1539</v>
          </cell>
          <cell r="F16">
            <v>0</v>
          </cell>
          <cell r="H16">
            <v>0</v>
          </cell>
          <cell r="I16">
            <v>149</v>
          </cell>
          <cell r="J16">
            <v>9.6816114359974002</v>
          </cell>
          <cell r="K16">
            <v>1379</v>
          </cell>
          <cell r="L16">
            <v>160</v>
          </cell>
          <cell r="M16">
            <v>10.396361273554255</v>
          </cell>
          <cell r="N16">
            <v>91</v>
          </cell>
          <cell r="O16">
            <v>5.912930474333983</v>
          </cell>
          <cell r="P16">
            <v>583</v>
          </cell>
          <cell r="Q16">
            <v>37.881741390513319</v>
          </cell>
          <cell r="R16">
            <v>865</v>
          </cell>
          <cell r="S16">
            <v>56.205328135152698</v>
          </cell>
          <cell r="U16">
            <v>0</v>
          </cell>
        </row>
        <row r="17">
          <cell r="F17" t="str">
            <v/>
          </cell>
          <cell r="H17" t="str">
            <v/>
          </cell>
          <cell r="J17" t="str">
            <v/>
          </cell>
          <cell r="M17" t="str">
            <v/>
          </cell>
          <cell r="O17" t="str">
            <v/>
          </cell>
          <cell r="Q17" t="str">
            <v/>
          </cell>
          <cell r="S17" t="str">
            <v/>
          </cell>
          <cell r="U17" t="str">
            <v/>
          </cell>
        </row>
        <row r="18">
          <cell r="F18" t="str">
            <v/>
          </cell>
          <cell r="H18" t="str">
            <v/>
          </cell>
          <cell r="J18" t="str">
            <v/>
          </cell>
          <cell r="M18" t="str">
            <v/>
          </cell>
          <cell r="O18" t="str">
            <v/>
          </cell>
          <cell r="Q18" t="str">
            <v/>
          </cell>
          <cell r="S18" t="str">
            <v/>
          </cell>
          <cell r="U18" t="str">
            <v/>
          </cell>
        </row>
        <row r="20">
          <cell r="F20" t="str">
            <v/>
          </cell>
          <cell r="H20" t="str">
            <v/>
          </cell>
          <cell r="J20" t="str">
            <v/>
          </cell>
          <cell r="M20" t="str">
            <v/>
          </cell>
          <cell r="O20" t="str">
            <v/>
          </cell>
          <cell r="Q20" t="str">
            <v/>
          </cell>
          <cell r="S20" t="str">
            <v/>
          </cell>
          <cell r="U20" t="str">
            <v/>
          </cell>
        </row>
        <row r="21">
          <cell r="F21" t="str">
            <v/>
          </cell>
          <cell r="H21" t="str">
            <v/>
          </cell>
          <cell r="J21" t="str">
            <v/>
          </cell>
          <cell r="M21" t="str">
            <v/>
          </cell>
          <cell r="O21" t="str">
            <v/>
          </cell>
          <cell r="Q21" t="str">
            <v/>
          </cell>
          <cell r="S21" t="str">
            <v/>
          </cell>
          <cell r="U21" t="str">
            <v/>
          </cell>
        </row>
        <row r="23">
          <cell r="F23" t="str">
            <v/>
          </cell>
          <cell r="H23" t="str">
            <v/>
          </cell>
          <cell r="J23" t="str">
            <v/>
          </cell>
          <cell r="M23" t="str">
            <v/>
          </cell>
          <cell r="O23" t="str">
            <v/>
          </cell>
          <cell r="Q23" t="str">
            <v/>
          </cell>
          <cell r="S23" t="str">
            <v/>
          </cell>
          <cell r="U23" t="str">
            <v/>
          </cell>
        </row>
        <row r="24">
          <cell r="F24" t="str">
            <v/>
          </cell>
          <cell r="H24" t="str">
            <v/>
          </cell>
          <cell r="J24" t="str">
            <v/>
          </cell>
          <cell r="M24" t="str">
            <v/>
          </cell>
          <cell r="O24" t="str">
            <v/>
          </cell>
          <cell r="Q24" t="str">
            <v/>
          </cell>
          <cell r="S24" t="str">
            <v/>
          </cell>
          <cell r="U24" t="str">
            <v/>
          </cell>
        </row>
        <row r="26">
          <cell r="F26" t="str">
            <v/>
          </cell>
          <cell r="H26" t="str">
            <v/>
          </cell>
          <cell r="J26" t="str">
            <v/>
          </cell>
          <cell r="M26" t="str">
            <v/>
          </cell>
          <cell r="O26" t="str">
            <v/>
          </cell>
          <cell r="Q26" t="str">
            <v/>
          </cell>
          <cell r="S26" t="str">
            <v/>
          </cell>
          <cell r="U26" t="str">
            <v/>
          </cell>
        </row>
        <row r="27">
          <cell r="F27" t="str">
            <v/>
          </cell>
          <cell r="H27" t="str">
            <v/>
          </cell>
          <cell r="J27" t="str">
            <v/>
          </cell>
          <cell r="M27" t="str">
            <v/>
          </cell>
          <cell r="O27" t="str">
            <v/>
          </cell>
          <cell r="Q27" t="str">
            <v/>
          </cell>
          <cell r="S27" t="str">
            <v/>
          </cell>
          <cell r="U27" t="str">
            <v/>
          </cell>
        </row>
        <row r="40">
          <cell r="B40">
            <v>320.60000000000002</v>
          </cell>
          <cell r="C40">
            <v>13.7</v>
          </cell>
        </row>
        <row r="41">
          <cell r="B41">
            <v>320.60000000000002</v>
          </cell>
          <cell r="C41">
            <v>13.7</v>
          </cell>
        </row>
        <row r="77">
          <cell r="B77">
            <v>280.89999999999998</v>
          </cell>
          <cell r="C77">
            <v>18.2</v>
          </cell>
        </row>
        <row r="78">
          <cell r="B78">
            <v>280.89999999999998</v>
          </cell>
          <cell r="C78">
            <v>18.2</v>
          </cell>
        </row>
        <row r="81">
          <cell r="F81" t="str">
            <v/>
          </cell>
          <cell r="H81" t="str">
            <v/>
          </cell>
          <cell r="J81" t="str">
            <v/>
          </cell>
          <cell r="M81" t="str">
            <v/>
          </cell>
          <cell r="O81" t="str">
            <v/>
          </cell>
          <cell r="Q81" t="str">
            <v/>
          </cell>
          <cell r="S81" t="str">
            <v/>
          </cell>
          <cell r="U81" t="str">
            <v/>
          </cell>
        </row>
        <row r="82">
          <cell r="F82" t="str">
            <v/>
          </cell>
          <cell r="H82" t="str">
            <v/>
          </cell>
          <cell r="J82" t="str">
            <v/>
          </cell>
          <cell r="M82" t="str">
            <v/>
          </cell>
          <cell r="O82" t="str">
            <v/>
          </cell>
          <cell r="Q82" t="str">
            <v/>
          </cell>
          <cell r="S82" t="str">
            <v/>
          </cell>
          <cell r="U82" t="str">
            <v/>
          </cell>
        </row>
        <row r="83">
          <cell r="F83" t="str">
            <v/>
          </cell>
          <cell r="H83" t="str">
            <v/>
          </cell>
          <cell r="J83" t="str">
            <v/>
          </cell>
          <cell r="M83" t="str">
            <v/>
          </cell>
          <cell r="O83" t="str">
            <v/>
          </cell>
          <cell r="Q83" t="str">
            <v/>
          </cell>
          <cell r="S83" t="str">
            <v/>
          </cell>
          <cell r="U83" t="str">
            <v/>
          </cell>
        </row>
        <row r="84">
          <cell r="F84" t="str">
            <v/>
          </cell>
          <cell r="H84" t="str">
            <v/>
          </cell>
          <cell r="J84" t="str">
            <v/>
          </cell>
          <cell r="M84" t="str">
            <v/>
          </cell>
          <cell r="O84" t="str">
            <v/>
          </cell>
          <cell r="Q84" t="str">
            <v/>
          </cell>
          <cell r="S84" t="str">
            <v/>
          </cell>
          <cell r="U84" t="str">
            <v/>
          </cell>
        </row>
        <row r="86">
          <cell r="F86" t="str">
            <v/>
          </cell>
          <cell r="H86" t="str">
            <v/>
          </cell>
          <cell r="J86" t="str">
            <v/>
          </cell>
          <cell r="M86" t="str">
            <v/>
          </cell>
          <cell r="O86" t="str">
            <v/>
          </cell>
          <cell r="Q86" t="str">
            <v/>
          </cell>
          <cell r="S86" t="str">
            <v/>
          </cell>
          <cell r="U86" t="str">
            <v/>
          </cell>
        </row>
        <row r="87">
          <cell r="F87" t="str">
            <v/>
          </cell>
          <cell r="H87" t="str">
            <v/>
          </cell>
          <cell r="J87" t="str">
            <v/>
          </cell>
          <cell r="M87" t="str">
            <v/>
          </cell>
          <cell r="O87" t="str">
            <v/>
          </cell>
          <cell r="Q87" t="str">
            <v/>
          </cell>
          <cell r="S87" t="str">
            <v/>
          </cell>
          <cell r="U87" t="str">
            <v/>
          </cell>
        </row>
        <row r="89">
          <cell r="F89" t="str">
            <v/>
          </cell>
          <cell r="H89" t="str">
            <v/>
          </cell>
          <cell r="J89" t="str">
            <v/>
          </cell>
          <cell r="M89" t="str">
            <v/>
          </cell>
          <cell r="O89" t="str">
            <v/>
          </cell>
          <cell r="Q89" t="str">
            <v/>
          </cell>
          <cell r="S89" t="str">
            <v/>
          </cell>
          <cell r="U89" t="str">
            <v/>
          </cell>
        </row>
        <row r="90">
          <cell r="F90" t="str">
            <v/>
          </cell>
          <cell r="H90" t="str">
            <v/>
          </cell>
          <cell r="J90" t="str">
            <v/>
          </cell>
          <cell r="M90" t="str">
            <v/>
          </cell>
          <cell r="O90" t="str">
            <v/>
          </cell>
          <cell r="Q90" t="str">
            <v/>
          </cell>
          <cell r="S90" t="str">
            <v/>
          </cell>
          <cell r="U90" t="str">
            <v/>
          </cell>
        </row>
        <row r="92">
          <cell r="F92" t="str">
            <v/>
          </cell>
          <cell r="H92" t="str">
            <v/>
          </cell>
          <cell r="J92" t="str">
            <v/>
          </cell>
          <cell r="M92" t="str">
            <v/>
          </cell>
          <cell r="O92" t="str">
            <v/>
          </cell>
          <cell r="Q92" t="str">
            <v/>
          </cell>
          <cell r="S92" t="str">
            <v/>
          </cell>
          <cell r="U92" t="str">
            <v/>
          </cell>
        </row>
        <row r="93">
          <cell r="F93" t="str">
            <v/>
          </cell>
          <cell r="H93" t="str">
            <v/>
          </cell>
          <cell r="J93" t="str">
            <v/>
          </cell>
          <cell r="M93" t="str">
            <v/>
          </cell>
          <cell r="O93" t="str">
            <v/>
          </cell>
          <cell r="Q93" t="str">
            <v/>
          </cell>
          <cell r="S93" t="str">
            <v/>
          </cell>
          <cell r="U93" t="str">
            <v/>
          </cell>
        </row>
        <row r="94">
          <cell r="F94" t="str">
            <v/>
          </cell>
          <cell r="H94" t="str">
            <v/>
          </cell>
          <cell r="J94" t="str">
            <v/>
          </cell>
          <cell r="M94" t="str">
            <v/>
          </cell>
          <cell r="O94" t="str">
            <v/>
          </cell>
          <cell r="Q94" t="str">
            <v/>
          </cell>
          <cell r="S94" t="str">
            <v/>
          </cell>
          <cell r="U94" t="str">
            <v/>
          </cell>
        </row>
        <row r="95">
          <cell r="F95" t="str">
            <v/>
          </cell>
          <cell r="H95" t="str">
            <v/>
          </cell>
          <cell r="J95" t="str">
            <v/>
          </cell>
          <cell r="M95" t="str">
            <v/>
          </cell>
          <cell r="O95" t="str">
            <v/>
          </cell>
          <cell r="Q95" t="str">
            <v/>
          </cell>
          <cell r="S95" t="str">
            <v/>
          </cell>
          <cell r="U95" t="str">
            <v/>
          </cell>
        </row>
        <row r="96">
          <cell r="F96" t="str">
            <v/>
          </cell>
          <cell r="H96" t="str">
            <v/>
          </cell>
          <cell r="J96" t="str">
            <v/>
          </cell>
          <cell r="M96" t="str">
            <v/>
          </cell>
          <cell r="O96" t="str">
            <v/>
          </cell>
          <cell r="Q96" t="str">
            <v/>
          </cell>
          <cell r="S96" t="str">
            <v/>
          </cell>
          <cell r="U96" t="str">
            <v/>
          </cell>
        </row>
        <row r="97">
          <cell r="F97" t="str">
            <v/>
          </cell>
          <cell r="H97" t="str">
            <v/>
          </cell>
          <cell r="J97" t="str">
            <v/>
          </cell>
          <cell r="M97" t="str">
            <v/>
          </cell>
          <cell r="O97" t="str">
            <v/>
          </cell>
          <cell r="Q97" t="str">
            <v/>
          </cell>
          <cell r="S97" t="str">
            <v/>
          </cell>
          <cell r="U97" t="str">
            <v/>
          </cell>
        </row>
        <row r="98">
          <cell r="F98" t="str">
            <v/>
          </cell>
          <cell r="H98" t="str">
            <v/>
          </cell>
          <cell r="J98" t="str">
            <v/>
          </cell>
          <cell r="M98" t="str">
            <v/>
          </cell>
          <cell r="O98" t="str">
            <v/>
          </cell>
          <cell r="Q98" t="str">
            <v/>
          </cell>
          <cell r="S98" t="str">
            <v/>
          </cell>
          <cell r="U98" t="str">
            <v/>
          </cell>
        </row>
        <row r="99">
          <cell r="F99" t="str">
            <v/>
          </cell>
          <cell r="H99" t="str">
            <v/>
          </cell>
          <cell r="J99" t="str">
            <v/>
          </cell>
          <cell r="M99" t="str">
            <v/>
          </cell>
          <cell r="O99" t="str">
            <v/>
          </cell>
          <cell r="Q99" t="str">
            <v/>
          </cell>
          <cell r="S99" t="str">
            <v/>
          </cell>
          <cell r="U99" t="str">
            <v/>
          </cell>
        </row>
        <row r="101">
          <cell r="F101" t="str">
            <v/>
          </cell>
          <cell r="H101" t="str">
            <v/>
          </cell>
          <cell r="J101" t="str">
            <v/>
          </cell>
          <cell r="M101" t="str">
            <v/>
          </cell>
          <cell r="O101" t="str">
            <v/>
          </cell>
          <cell r="Q101" t="str">
            <v/>
          </cell>
          <cell r="S101" t="str">
            <v/>
          </cell>
          <cell r="U101" t="str">
            <v/>
          </cell>
        </row>
        <row r="102">
          <cell r="F102" t="str">
            <v/>
          </cell>
          <cell r="H102" t="str">
            <v/>
          </cell>
          <cell r="J102" t="str">
            <v/>
          </cell>
          <cell r="M102" t="str">
            <v/>
          </cell>
          <cell r="O102" t="str">
            <v/>
          </cell>
          <cell r="Q102" t="str">
            <v/>
          </cell>
          <cell r="S102" t="str">
            <v/>
          </cell>
          <cell r="U102" t="str">
            <v/>
          </cell>
        </row>
        <row r="103">
          <cell r="B103">
            <v>201.4</v>
          </cell>
          <cell r="C103">
            <v>20.6</v>
          </cell>
        </row>
        <row r="104">
          <cell r="B104">
            <v>201.4</v>
          </cell>
          <cell r="C104">
            <v>20.6</v>
          </cell>
          <cell r="D104">
            <v>242</v>
          </cell>
          <cell r="F104">
            <v>0</v>
          </cell>
          <cell r="H104">
            <v>0</v>
          </cell>
          <cell r="I104">
            <v>48</v>
          </cell>
          <cell r="J104">
            <v>19.834710743801654</v>
          </cell>
          <cell r="K104">
            <v>235</v>
          </cell>
          <cell r="L104">
            <v>7</v>
          </cell>
          <cell r="M104">
            <v>2.8925619834710745</v>
          </cell>
          <cell r="N104">
            <v>8</v>
          </cell>
          <cell r="O104">
            <v>3.3057851239669422</v>
          </cell>
          <cell r="P104">
            <v>63</v>
          </cell>
          <cell r="Q104">
            <v>26.033057851239672</v>
          </cell>
          <cell r="R104">
            <v>171</v>
          </cell>
          <cell r="S104">
            <v>70.661157024793383</v>
          </cell>
          <cell r="U104">
            <v>0</v>
          </cell>
        </row>
        <row r="105">
          <cell r="F105" t="str">
            <v/>
          </cell>
          <cell r="H105" t="str">
            <v/>
          </cell>
          <cell r="J105" t="str">
            <v/>
          </cell>
          <cell r="M105" t="str">
            <v/>
          </cell>
          <cell r="O105" t="str">
            <v/>
          </cell>
          <cell r="Q105" t="str">
            <v/>
          </cell>
          <cell r="S105" t="str">
            <v/>
          </cell>
          <cell r="U105" t="str">
            <v/>
          </cell>
        </row>
        <row r="107">
          <cell r="F107" t="str">
            <v/>
          </cell>
          <cell r="H107" t="str">
            <v/>
          </cell>
          <cell r="J107" t="str">
            <v/>
          </cell>
          <cell r="M107" t="str">
            <v/>
          </cell>
          <cell r="O107" t="str">
            <v/>
          </cell>
          <cell r="Q107" t="str">
            <v/>
          </cell>
          <cell r="S107" t="str">
            <v/>
          </cell>
          <cell r="U107" t="str">
            <v/>
          </cell>
        </row>
        <row r="108">
          <cell r="F108" t="str">
            <v/>
          </cell>
          <cell r="H108" t="str">
            <v/>
          </cell>
          <cell r="J108" t="str">
            <v/>
          </cell>
          <cell r="M108" t="str">
            <v/>
          </cell>
          <cell r="O108" t="str">
            <v/>
          </cell>
          <cell r="Q108" t="str">
            <v/>
          </cell>
          <cell r="S108" t="str">
            <v/>
          </cell>
          <cell r="U108" t="str">
            <v/>
          </cell>
        </row>
        <row r="109">
          <cell r="F109" t="str">
            <v/>
          </cell>
          <cell r="H109" t="str">
            <v/>
          </cell>
          <cell r="J109" t="str">
            <v/>
          </cell>
          <cell r="M109" t="str">
            <v/>
          </cell>
          <cell r="O109" t="str">
            <v/>
          </cell>
          <cell r="Q109" t="str">
            <v/>
          </cell>
          <cell r="S109" t="str">
            <v/>
          </cell>
          <cell r="U109" t="str">
            <v/>
          </cell>
        </row>
        <row r="110">
          <cell r="F110" t="str">
            <v/>
          </cell>
          <cell r="H110" t="str">
            <v/>
          </cell>
          <cell r="J110" t="str">
            <v/>
          </cell>
          <cell r="M110" t="str">
            <v/>
          </cell>
          <cell r="O110" t="str">
            <v/>
          </cell>
          <cell r="Q110" t="str">
            <v/>
          </cell>
          <cell r="S110" t="str">
            <v/>
          </cell>
          <cell r="U110" t="str">
            <v/>
          </cell>
        </row>
        <row r="111">
          <cell r="F111" t="str">
            <v/>
          </cell>
          <cell r="H111" t="str">
            <v/>
          </cell>
          <cell r="J111" t="str">
            <v/>
          </cell>
          <cell r="M111" t="str">
            <v/>
          </cell>
          <cell r="O111" t="str">
            <v/>
          </cell>
          <cell r="Q111" t="str">
            <v/>
          </cell>
          <cell r="S111" t="str">
            <v/>
          </cell>
          <cell r="U111" t="str">
            <v/>
          </cell>
        </row>
        <row r="112">
          <cell r="F112" t="str">
            <v/>
          </cell>
          <cell r="H112" t="str">
            <v/>
          </cell>
          <cell r="J112" t="str">
            <v/>
          </cell>
          <cell r="M112" t="str">
            <v/>
          </cell>
          <cell r="O112" t="str">
            <v/>
          </cell>
          <cell r="Q112" t="str">
            <v/>
          </cell>
          <cell r="S112" t="str">
            <v/>
          </cell>
          <cell r="U112" t="str">
            <v/>
          </cell>
        </row>
        <row r="113">
          <cell r="F113" t="str">
            <v/>
          </cell>
          <cell r="H113" t="str">
            <v/>
          </cell>
          <cell r="J113" t="str">
            <v/>
          </cell>
          <cell r="M113" t="str">
            <v/>
          </cell>
          <cell r="O113" t="str">
            <v/>
          </cell>
          <cell r="Q113" t="str">
            <v/>
          </cell>
          <cell r="S113" t="str">
            <v/>
          </cell>
          <cell r="U113" t="str">
            <v/>
          </cell>
        </row>
        <row r="115">
          <cell r="F115" t="str">
            <v/>
          </cell>
          <cell r="H115" t="str">
            <v/>
          </cell>
          <cell r="J115" t="str">
            <v/>
          </cell>
          <cell r="M115" t="str">
            <v/>
          </cell>
          <cell r="O115" t="str">
            <v/>
          </cell>
          <cell r="Q115" t="str">
            <v/>
          </cell>
          <cell r="S115" t="str">
            <v/>
          </cell>
          <cell r="U115" t="str">
            <v/>
          </cell>
        </row>
        <row r="116">
          <cell r="F116" t="str">
            <v/>
          </cell>
          <cell r="H116" t="str">
            <v/>
          </cell>
          <cell r="J116" t="str">
            <v/>
          </cell>
          <cell r="M116" t="str">
            <v/>
          </cell>
          <cell r="O116" t="str">
            <v/>
          </cell>
          <cell r="Q116" t="str">
            <v/>
          </cell>
          <cell r="S116" t="str">
            <v/>
          </cell>
          <cell r="U116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VI-VII"/>
      <sheetName val="Раздел VII(2.1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AU212"/>
  <sheetViews>
    <sheetView tabSelected="1" view="pageBreakPreview" topLeftCell="A190" zoomScale="70" zoomScaleNormal="80" zoomScaleSheetLayoutView="70" workbookViewId="0">
      <selection activeCell="G197" sqref="G197"/>
    </sheetView>
  </sheetViews>
  <sheetFormatPr defaultRowHeight="12.75" x14ac:dyDescent="0.2"/>
  <cols>
    <col min="1" max="1" width="32.28515625" customWidth="1"/>
    <col min="2" max="2" width="14.7109375" customWidth="1"/>
    <col min="3" max="3" width="15.140625" customWidth="1"/>
    <col min="4" max="4" width="13.140625" customWidth="1"/>
    <col min="5" max="5" width="13" customWidth="1"/>
    <col min="6" max="6" width="17" customWidth="1"/>
    <col min="7" max="7" width="15.85546875" customWidth="1"/>
    <col min="8" max="8" width="16.42578125" customWidth="1"/>
    <col min="9" max="9" width="18" customWidth="1"/>
    <col min="10" max="10" width="17" customWidth="1"/>
    <col min="11" max="11" width="18.5703125" customWidth="1"/>
    <col min="12" max="12" width="16.42578125" customWidth="1"/>
    <col min="13" max="13" width="16.85546875" customWidth="1"/>
    <col min="14" max="14" width="15.28515625" customWidth="1"/>
    <col min="15" max="15" width="7" style="111" customWidth="1"/>
    <col min="16" max="17" width="7" customWidth="1"/>
    <col min="18" max="18" width="10.140625" customWidth="1"/>
    <col min="19" max="19" width="9.85546875" customWidth="1"/>
    <col min="20" max="20" width="9.7109375" customWidth="1"/>
    <col min="21" max="21" width="12.42578125" customWidth="1"/>
    <col min="23" max="27" width="3.28515625" customWidth="1"/>
    <col min="29" max="34" width="2" customWidth="1"/>
    <col min="35" max="39" width="3.140625" customWidth="1"/>
  </cols>
  <sheetData>
    <row r="2" spans="1:18" ht="18.75" x14ac:dyDescent="0.3">
      <c r="A2" s="174" t="s">
        <v>154</v>
      </c>
      <c r="B2" s="174"/>
      <c r="C2" s="174"/>
      <c r="D2" s="174"/>
      <c r="E2" s="174"/>
      <c r="F2" s="174"/>
      <c r="G2" s="174"/>
      <c r="H2" s="174"/>
      <c r="I2" s="64"/>
      <c r="J2" s="64"/>
      <c r="K2" s="64"/>
      <c r="L2" s="64"/>
      <c r="M2" s="64"/>
      <c r="N2" s="64"/>
      <c r="P2" s="64"/>
      <c r="Q2" s="64"/>
      <c r="R2" s="11"/>
    </row>
    <row r="3" spans="1:18" ht="27.75" customHeight="1" x14ac:dyDescent="0.3">
      <c r="A3" s="190" t="s">
        <v>188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2"/>
      <c r="M3" s="12"/>
      <c r="N3" s="12"/>
      <c r="P3" s="12"/>
      <c r="Q3" s="12"/>
      <c r="R3" s="11"/>
    </row>
    <row r="4" spans="1:18" ht="18.75" x14ac:dyDescent="0.3">
      <c r="A4" s="6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11"/>
      <c r="Q4" s="11"/>
      <c r="R4" s="11"/>
    </row>
    <row r="5" spans="1:18" ht="19.5" thickBot="1" x14ac:dyDescent="0.35">
      <c r="A5" s="13" t="s">
        <v>108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P5" s="11"/>
      <c r="Q5" s="11"/>
      <c r="R5" s="11"/>
    </row>
    <row r="6" spans="1:18" ht="34.5" customHeight="1" x14ac:dyDescent="0.35">
      <c r="A6" s="175" t="s">
        <v>155</v>
      </c>
      <c r="B6" s="176"/>
      <c r="C6" s="176"/>
      <c r="D6" s="193" t="s">
        <v>136</v>
      </c>
      <c r="E6" s="194"/>
      <c r="F6" s="15"/>
      <c r="G6" s="16"/>
      <c r="H6" s="16"/>
      <c r="I6" s="11"/>
      <c r="J6" s="11"/>
      <c r="K6" s="11"/>
      <c r="L6" s="11"/>
      <c r="M6" s="11"/>
      <c r="N6" s="11"/>
      <c r="P6" s="11"/>
      <c r="Q6" s="11"/>
      <c r="R6" s="11"/>
    </row>
    <row r="7" spans="1:18" ht="20.25" x14ac:dyDescent="0.35">
      <c r="A7" s="177" t="s">
        <v>137</v>
      </c>
      <c r="B7" s="178"/>
      <c r="C7" s="178"/>
      <c r="D7" s="191">
        <v>31798</v>
      </c>
      <c r="E7" s="192"/>
      <c r="F7" s="15"/>
      <c r="G7" s="16"/>
      <c r="H7" s="16"/>
      <c r="I7" s="11"/>
      <c r="J7" s="11"/>
      <c r="K7" s="11"/>
      <c r="L7" s="11"/>
      <c r="M7" s="11"/>
      <c r="N7" s="11"/>
      <c r="P7" s="11"/>
      <c r="Q7" s="11"/>
      <c r="R7" s="11"/>
    </row>
    <row r="8" spans="1:18" ht="18.75" x14ac:dyDescent="0.3">
      <c r="A8" s="179" t="s">
        <v>120</v>
      </c>
      <c r="B8" s="180"/>
      <c r="C8" s="180"/>
      <c r="D8" s="186">
        <v>31798</v>
      </c>
      <c r="E8" s="187"/>
      <c r="F8" s="14"/>
      <c r="G8" s="11"/>
      <c r="H8" s="11"/>
      <c r="I8" s="11"/>
      <c r="J8" s="11"/>
      <c r="K8" s="11"/>
      <c r="L8" s="11"/>
      <c r="M8" s="11"/>
      <c r="N8" s="11"/>
      <c r="P8" s="11"/>
      <c r="Q8" s="11"/>
      <c r="R8" s="11"/>
    </row>
    <row r="9" spans="1:18" ht="18.75" x14ac:dyDescent="0.3">
      <c r="A9" s="179" t="s">
        <v>121</v>
      </c>
      <c r="B9" s="180"/>
      <c r="C9" s="180"/>
      <c r="D9" s="186"/>
      <c r="E9" s="187"/>
      <c r="F9" s="14"/>
      <c r="G9" s="11"/>
      <c r="H9" s="11"/>
      <c r="I9" s="11"/>
      <c r="J9" s="11"/>
      <c r="K9" s="11"/>
      <c r="L9" s="11"/>
      <c r="M9" s="11"/>
      <c r="N9" s="11"/>
      <c r="P9" s="11"/>
      <c r="Q9" s="11"/>
      <c r="R9" s="11"/>
    </row>
    <row r="10" spans="1:18" ht="27" customHeight="1" x14ac:dyDescent="0.3">
      <c r="A10" s="188" t="s">
        <v>123</v>
      </c>
      <c r="B10" s="189"/>
      <c r="C10" s="189"/>
      <c r="D10" s="197">
        <v>6129</v>
      </c>
      <c r="E10" s="198"/>
      <c r="F10" s="17"/>
      <c r="G10" s="11"/>
      <c r="H10" s="11"/>
      <c r="I10" s="11"/>
      <c r="J10" s="11"/>
      <c r="K10" s="11"/>
      <c r="L10" s="11"/>
      <c r="M10" s="11"/>
      <c r="N10" s="11"/>
      <c r="P10" s="11"/>
      <c r="Q10" s="11"/>
      <c r="R10" s="11"/>
    </row>
    <row r="11" spans="1:18" ht="18.75" x14ac:dyDescent="0.3">
      <c r="A11" s="179" t="s">
        <v>120</v>
      </c>
      <c r="B11" s="180"/>
      <c r="C11" s="180"/>
      <c r="D11" s="186">
        <v>6129</v>
      </c>
      <c r="E11" s="187"/>
      <c r="F11" s="14"/>
      <c r="G11" s="11"/>
      <c r="H11" s="11"/>
      <c r="I11" s="11"/>
      <c r="J11" s="11"/>
      <c r="K11" s="11"/>
      <c r="L11" s="11"/>
      <c r="M11" s="11"/>
      <c r="N11" s="11"/>
      <c r="P11" s="11"/>
      <c r="Q11" s="11"/>
      <c r="R11" s="11"/>
    </row>
    <row r="12" spans="1:18" ht="18.75" x14ac:dyDescent="0.3">
      <c r="A12" s="179" t="s">
        <v>121</v>
      </c>
      <c r="B12" s="180"/>
      <c r="C12" s="180"/>
      <c r="D12" s="186"/>
      <c r="E12" s="187"/>
      <c r="F12" s="14"/>
      <c r="G12" s="11"/>
      <c r="H12" s="11"/>
      <c r="I12" s="11"/>
      <c r="J12" s="11"/>
      <c r="K12" s="11"/>
      <c r="L12" s="11"/>
      <c r="M12" s="11"/>
      <c r="N12" s="11"/>
      <c r="P12" s="11"/>
      <c r="Q12" s="11"/>
      <c r="R12" s="11"/>
    </row>
    <row r="13" spans="1:18" ht="18.75" x14ac:dyDescent="0.3">
      <c r="A13" s="188" t="s">
        <v>122</v>
      </c>
      <c r="B13" s="189"/>
      <c r="C13" s="189"/>
      <c r="D13" s="197">
        <v>769</v>
      </c>
      <c r="E13" s="198"/>
      <c r="F13" s="14"/>
      <c r="G13" s="11"/>
      <c r="H13" s="11"/>
      <c r="I13" s="11"/>
      <c r="J13" s="11"/>
      <c r="K13" s="11"/>
      <c r="L13" s="11"/>
      <c r="M13" s="11"/>
      <c r="N13" s="11"/>
      <c r="P13" s="11"/>
      <c r="Q13" s="11"/>
      <c r="R13" s="11"/>
    </row>
    <row r="14" spans="1:18" ht="20.25" customHeight="1" x14ac:dyDescent="0.3">
      <c r="A14" s="179" t="s">
        <v>120</v>
      </c>
      <c r="B14" s="180"/>
      <c r="C14" s="180"/>
      <c r="D14" s="186">
        <v>769</v>
      </c>
      <c r="E14" s="187"/>
      <c r="F14" s="74"/>
      <c r="G14" s="11"/>
      <c r="H14" s="11"/>
      <c r="I14" s="11"/>
      <c r="J14" s="11"/>
      <c r="K14" s="11"/>
      <c r="L14" s="11"/>
      <c r="M14" s="11"/>
      <c r="N14" s="11"/>
      <c r="P14" s="11"/>
      <c r="Q14" s="11"/>
      <c r="R14" s="11"/>
    </row>
    <row r="15" spans="1:18" ht="20.25" customHeight="1" x14ac:dyDescent="0.3">
      <c r="A15" s="179" t="s">
        <v>121</v>
      </c>
      <c r="B15" s="180"/>
      <c r="C15" s="180"/>
      <c r="D15" s="186"/>
      <c r="E15" s="187"/>
      <c r="F15" s="17"/>
      <c r="G15" s="11"/>
      <c r="H15" s="11"/>
      <c r="I15" s="11"/>
      <c r="J15" s="11"/>
      <c r="K15" s="11"/>
      <c r="L15" s="11"/>
      <c r="M15" s="11"/>
      <c r="N15" s="11"/>
      <c r="P15" s="11"/>
      <c r="Q15" s="11"/>
      <c r="R15" s="11"/>
    </row>
    <row r="16" spans="1:18" ht="18.75" x14ac:dyDescent="0.25">
      <c r="A16" s="188" t="s">
        <v>124</v>
      </c>
      <c r="B16" s="189"/>
      <c r="C16" s="189"/>
      <c r="D16" s="197">
        <v>17020</v>
      </c>
      <c r="E16" s="198"/>
      <c r="F16" s="11"/>
      <c r="G16" s="11"/>
      <c r="H16" s="11"/>
      <c r="I16" s="11"/>
      <c r="J16" s="11"/>
      <c r="K16" s="11"/>
      <c r="L16" s="11"/>
      <c r="M16" s="11"/>
      <c r="N16" s="11"/>
      <c r="P16" s="11"/>
      <c r="Q16" s="11"/>
      <c r="R16" s="11"/>
    </row>
    <row r="17" spans="1:18" ht="18.75" x14ac:dyDescent="0.25">
      <c r="A17" s="179" t="s">
        <v>120</v>
      </c>
      <c r="B17" s="180"/>
      <c r="C17" s="180"/>
      <c r="D17" s="186">
        <v>17020</v>
      </c>
      <c r="E17" s="187"/>
      <c r="F17" s="11"/>
      <c r="G17" s="11"/>
      <c r="H17" s="11"/>
      <c r="I17" s="11"/>
      <c r="J17" s="11"/>
      <c r="K17" s="11"/>
      <c r="L17" s="11"/>
      <c r="M17" s="11"/>
      <c r="N17" s="11"/>
      <c r="P17" s="11"/>
      <c r="Q17" s="11"/>
      <c r="R17" s="11"/>
    </row>
    <row r="18" spans="1:18" ht="18.75" x14ac:dyDescent="0.25">
      <c r="A18" s="179" t="s">
        <v>121</v>
      </c>
      <c r="B18" s="180"/>
      <c r="C18" s="180"/>
      <c r="D18" s="186"/>
      <c r="E18" s="187"/>
      <c r="F18" s="11"/>
      <c r="G18" s="11"/>
      <c r="H18" s="11"/>
      <c r="I18" s="11"/>
      <c r="J18" s="11"/>
      <c r="K18" s="11"/>
      <c r="L18" s="11"/>
      <c r="M18" s="11"/>
      <c r="N18" s="11"/>
      <c r="P18" s="11"/>
      <c r="Q18" s="11"/>
      <c r="R18" s="11"/>
    </row>
    <row r="19" spans="1:18" ht="18.75" x14ac:dyDescent="0.25">
      <c r="A19" s="188" t="s">
        <v>125</v>
      </c>
      <c r="B19" s="189"/>
      <c r="C19" s="189"/>
      <c r="D19" s="197">
        <v>7880</v>
      </c>
      <c r="E19" s="198"/>
      <c r="F19" s="11"/>
      <c r="G19" s="11"/>
      <c r="H19" s="11"/>
      <c r="I19" s="11"/>
      <c r="J19" s="11"/>
      <c r="K19" s="11"/>
      <c r="L19" s="11"/>
      <c r="M19" s="11"/>
      <c r="N19" s="11"/>
      <c r="P19" s="11"/>
      <c r="Q19" s="11"/>
      <c r="R19" s="11"/>
    </row>
    <row r="20" spans="1:18" ht="18.75" x14ac:dyDescent="0.25">
      <c r="A20" s="179" t="s">
        <v>120</v>
      </c>
      <c r="B20" s="180"/>
      <c r="C20" s="180"/>
      <c r="D20" s="186">
        <v>7880</v>
      </c>
      <c r="E20" s="187"/>
      <c r="F20" s="11"/>
      <c r="G20" s="11"/>
      <c r="H20" s="11"/>
      <c r="I20" s="11"/>
      <c r="J20" s="11"/>
      <c r="K20" s="11"/>
      <c r="L20" s="11"/>
      <c r="M20" s="11"/>
      <c r="N20" s="11"/>
      <c r="P20" s="11"/>
      <c r="Q20" s="11"/>
      <c r="R20" s="11"/>
    </row>
    <row r="21" spans="1:18" ht="19.5" thickBot="1" x14ac:dyDescent="0.3">
      <c r="A21" s="199" t="s">
        <v>121</v>
      </c>
      <c r="B21" s="200"/>
      <c r="C21" s="200"/>
      <c r="D21" s="201"/>
      <c r="E21" s="202"/>
      <c r="F21" s="11"/>
      <c r="G21" s="11"/>
      <c r="H21" s="11"/>
      <c r="I21" s="11"/>
      <c r="J21" s="11"/>
      <c r="K21" s="11"/>
      <c r="L21" s="11"/>
      <c r="M21" s="11"/>
      <c r="N21" s="11"/>
      <c r="P21" s="11"/>
      <c r="Q21" s="11"/>
      <c r="R21" s="11"/>
    </row>
    <row r="22" spans="1:18" ht="19.5" thickBot="1" x14ac:dyDescent="0.35">
      <c r="A22" s="49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P22" s="11"/>
      <c r="Q22" s="11"/>
      <c r="R22" s="11"/>
    </row>
    <row r="23" spans="1:18" ht="48" customHeight="1" thickBot="1" x14ac:dyDescent="0.3">
      <c r="A23" s="195" t="s">
        <v>57</v>
      </c>
      <c r="B23" s="196"/>
      <c r="C23" s="196"/>
      <c r="D23" s="196"/>
      <c r="E23" s="196"/>
      <c r="F23" s="196"/>
      <c r="G23" s="220">
        <v>1738</v>
      </c>
      <c r="H23" s="221"/>
      <c r="I23" s="18"/>
      <c r="J23" s="18"/>
      <c r="K23" s="18"/>
      <c r="L23" s="18"/>
      <c r="M23" s="18"/>
      <c r="N23" s="18"/>
      <c r="P23" s="11"/>
      <c r="Q23" s="11"/>
      <c r="R23" s="11"/>
    </row>
    <row r="24" spans="1:18" ht="19.5" thickBot="1" x14ac:dyDescent="0.35">
      <c r="A24" s="65"/>
      <c r="B24" s="2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P24" s="11"/>
      <c r="Q24" s="11"/>
      <c r="R24" s="11"/>
    </row>
    <row r="25" spans="1:18" ht="55.5" customHeight="1" x14ac:dyDescent="0.3">
      <c r="A25" s="212"/>
      <c r="B25" s="215" t="s">
        <v>156</v>
      </c>
      <c r="C25" s="215" t="s">
        <v>157</v>
      </c>
      <c r="D25" s="218" t="s">
        <v>110</v>
      </c>
      <c r="E25" s="219"/>
      <c r="F25" s="218" t="s">
        <v>111</v>
      </c>
      <c r="G25" s="219"/>
      <c r="H25" s="218" t="s">
        <v>112</v>
      </c>
      <c r="I25" s="246"/>
      <c r="J25" s="246"/>
      <c r="K25" s="247"/>
      <c r="R25" s="19"/>
    </row>
    <row r="26" spans="1:18" ht="60" customHeight="1" x14ac:dyDescent="0.25">
      <c r="A26" s="213"/>
      <c r="B26" s="216"/>
      <c r="C26" s="216"/>
      <c r="D26" s="248" t="s">
        <v>5</v>
      </c>
      <c r="E26" s="250" t="s">
        <v>59</v>
      </c>
      <c r="F26" s="252" t="s">
        <v>5</v>
      </c>
      <c r="G26" s="224" t="s">
        <v>59</v>
      </c>
      <c r="H26" s="253" t="s">
        <v>113</v>
      </c>
      <c r="I26" s="254"/>
      <c r="J26" s="224" t="s">
        <v>114</v>
      </c>
      <c r="K26" s="203" t="s">
        <v>115</v>
      </c>
      <c r="R26" s="19"/>
    </row>
    <row r="27" spans="1:18" ht="33" customHeight="1" x14ac:dyDescent="0.2">
      <c r="A27" s="214"/>
      <c r="B27" s="217"/>
      <c r="C27" s="217"/>
      <c r="D27" s="249"/>
      <c r="E27" s="251"/>
      <c r="F27" s="252"/>
      <c r="G27" s="224"/>
      <c r="H27" s="129" t="s">
        <v>116</v>
      </c>
      <c r="I27" s="141" t="s">
        <v>117</v>
      </c>
      <c r="J27" s="224"/>
      <c r="K27" s="204"/>
      <c r="R27" s="24"/>
    </row>
    <row r="28" spans="1:18" ht="18.75" x14ac:dyDescent="0.3">
      <c r="A28" s="77" t="s">
        <v>60</v>
      </c>
      <c r="B28" s="47">
        <v>12</v>
      </c>
      <c r="C28" s="47">
        <v>14</v>
      </c>
      <c r="D28" s="47">
        <v>5</v>
      </c>
      <c r="E28" s="47">
        <v>4</v>
      </c>
      <c r="F28" s="47">
        <v>1.4</v>
      </c>
      <c r="G28" s="47">
        <v>1.4</v>
      </c>
      <c r="H28" s="47">
        <v>137</v>
      </c>
      <c r="I28" s="47">
        <v>147.30000000000001</v>
      </c>
      <c r="J28" s="47">
        <v>34374</v>
      </c>
      <c r="K28" s="78">
        <v>106.2</v>
      </c>
      <c r="R28" s="24"/>
    </row>
    <row r="29" spans="1:18" ht="18.75" x14ac:dyDescent="0.3">
      <c r="A29" s="77" t="s">
        <v>118</v>
      </c>
      <c r="B29" s="47">
        <v>14</v>
      </c>
      <c r="C29" s="47">
        <v>18</v>
      </c>
      <c r="D29" s="47">
        <v>25</v>
      </c>
      <c r="E29" s="47">
        <v>17</v>
      </c>
      <c r="F29" s="47">
        <v>1.9</v>
      </c>
      <c r="G29" s="47">
        <v>1.9</v>
      </c>
      <c r="H29" s="47">
        <v>79.3</v>
      </c>
      <c r="I29" s="47">
        <v>89.6</v>
      </c>
      <c r="J29" s="47">
        <v>20922</v>
      </c>
      <c r="K29" s="78">
        <v>105.2</v>
      </c>
      <c r="R29" s="24"/>
    </row>
    <row r="30" spans="1:18" ht="18.75" x14ac:dyDescent="0.3">
      <c r="A30" s="77" t="s">
        <v>119</v>
      </c>
      <c r="B30" s="47">
        <v>16</v>
      </c>
      <c r="C30" s="47">
        <v>25</v>
      </c>
      <c r="D30" s="47"/>
      <c r="E30" s="47"/>
      <c r="F30" s="47">
        <v>2.2000000000000002</v>
      </c>
      <c r="G30" s="47">
        <v>2.8</v>
      </c>
      <c r="H30" s="47">
        <v>52.4</v>
      </c>
      <c r="I30" s="47">
        <v>58.7</v>
      </c>
      <c r="J30" s="47">
        <v>13689</v>
      </c>
      <c r="K30" s="78">
        <v>115.9</v>
      </c>
      <c r="R30" s="24"/>
    </row>
    <row r="31" spans="1:18" ht="18.75" x14ac:dyDescent="0.3">
      <c r="A31" s="77" t="s">
        <v>61</v>
      </c>
      <c r="B31" s="47">
        <v>26</v>
      </c>
      <c r="C31" s="47">
        <v>33</v>
      </c>
      <c r="D31" s="47">
        <v>4</v>
      </c>
      <c r="E31" s="47"/>
      <c r="F31" s="47">
        <v>1.9</v>
      </c>
      <c r="G31" s="47">
        <v>2.2000000000000002</v>
      </c>
      <c r="H31" s="48" t="s">
        <v>9</v>
      </c>
      <c r="I31" s="48" t="s">
        <v>9</v>
      </c>
      <c r="J31" s="47">
        <v>18240</v>
      </c>
      <c r="K31" s="78">
        <v>101.3</v>
      </c>
      <c r="R31" s="25"/>
    </row>
    <row r="32" spans="1:18" ht="19.5" thickBot="1" x14ac:dyDescent="0.35">
      <c r="A32" s="79" t="s">
        <v>62</v>
      </c>
      <c r="B32" s="80">
        <f>SUM(B28:B31)</f>
        <v>68</v>
      </c>
      <c r="C32" s="80">
        <f>SUM(C28:C31)</f>
        <v>90</v>
      </c>
      <c r="D32" s="80">
        <f>SUM(D28:D31)</f>
        <v>34</v>
      </c>
      <c r="E32" s="80">
        <f>SUM(E28:E31)</f>
        <v>21</v>
      </c>
      <c r="F32" s="80">
        <v>1.8</v>
      </c>
      <c r="G32" s="80">
        <v>1.8</v>
      </c>
      <c r="H32" s="81" t="s">
        <v>9</v>
      </c>
      <c r="I32" s="81" t="s">
        <v>9</v>
      </c>
      <c r="J32" s="80">
        <v>22605</v>
      </c>
      <c r="K32" s="82">
        <v>106.1</v>
      </c>
      <c r="R32" s="11"/>
    </row>
    <row r="33" spans="1:18" ht="15.75" customHeight="1" x14ac:dyDescent="0.3">
      <c r="A33" s="2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P33" s="11"/>
      <c r="Q33" s="11"/>
      <c r="R33" s="11"/>
    </row>
    <row r="34" spans="1:18" ht="19.5" thickBot="1" x14ac:dyDescent="0.35">
      <c r="A34" s="27" t="s">
        <v>65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6"/>
      <c r="M34" s="16"/>
      <c r="N34" s="16"/>
      <c r="P34" s="11"/>
      <c r="Q34" s="11"/>
      <c r="R34" s="11"/>
    </row>
    <row r="35" spans="1:18" ht="19.5" customHeight="1" x14ac:dyDescent="0.25">
      <c r="A35" s="222" t="s">
        <v>10</v>
      </c>
      <c r="B35" s="205"/>
      <c r="C35" s="205"/>
      <c r="D35" s="205"/>
      <c r="E35" s="242" t="s">
        <v>12</v>
      </c>
      <c r="F35" s="242"/>
      <c r="G35" s="242"/>
      <c r="H35" s="242"/>
      <c r="I35" s="242"/>
      <c r="J35" s="242"/>
      <c r="K35" s="243"/>
      <c r="L35" s="16"/>
      <c r="M35" s="16"/>
      <c r="N35" s="16"/>
      <c r="P35" s="11"/>
      <c r="Q35" s="11"/>
      <c r="R35" s="11"/>
    </row>
    <row r="36" spans="1:18" ht="36" customHeight="1" x14ac:dyDescent="0.25">
      <c r="A36" s="223"/>
      <c r="B36" s="224"/>
      <c r="C36" s="224"/>
      <c r="D36" s="224"/>
      <c r="E36" s="244" t="s">
        <v>11</v>
      </c>
      <c r="F36" s="178" t="s">
        <v>13</v>
      </c>
      <c r="G36" s="178"/>
      <c r="H36" s="178" t="s">
        <v>44</v>
      </c>
      <c r="I36" s="178"/>
      <c r="J36" s="178" t="s">
        <v>14</v>
      </c>
      <c r="K36" s="245"/>
      <c r="L36" s="16"/>
      <c r="M36" s="16"/>
      <c r="N36" s="16"/>
      <c r="P36" s="11"/>
      <c r="Q36" s="11"/>
      <c r="R36" s="11"/>
    </row>
    <row r="37" spans="1:18" ht="36" customHeight="1" x14ac:dyDescent="0.25">
      <c r="A37" s="223"/>
      <c r="B37" s="224"/>
      <c r="C37" s="224"/>
      <c r="D37" s="224"/>
      <c r="E37" s="244"/>
      <c r="F37" s="76" t="s">
        <v>158</v>
      </c>
      <c r="G37" s="76" t="s">
        <v>1</v>
      </c>
      <c r="H37" s="76" t="s">
        <v>158</v>
      </c>
      <c r="I37" s="76" t="s">
        <v>1</v>
      </c>
      <c r="J37" s="76" t="s">
        <v>158</v>
      </c>
      <c r="K37" s="108" t="s">
        <v>1</v>
      </c>
      <c r="L37" s="16"/>
      <c r="M37" s="16"/>
      <c r="N37" s="16"/>
      <c r="P37" s="11"/>
      <c r="Q37" s="11"/>
      <c r="R37" s="11"/>
    </row>
    <row r="38" spans="1:18" ht="18.75" x14ac:dyDescent="0.25">
      <c r="A38" s="210" t="s">
        <v>126</v>
      </c>
      <c r="B38" s="211"/>
      <c r="C38" s="211"/>
      <c r="D38" s="211"/>
      <c r="E38" s="29"/>
      <c r="F38" s="67"/>
      <c r="G38" s="67"/>
      <c r="H38" s="67"/>
      <c r="I38" s="67"/>
      <c r="J38" s="67"/>
      <c r="K38" s="83"/>
      <c r="L38" s="16"/>
      <c r="M38" s="16"/>
      <c r="N38" s="16"/>
      <c r="P38" s="11"/>
      <c r="Q38" s="11"/>
      <c r="R38" s="11"/>
    </row>
    <row r="39" spans="1:18" ht="18.75" x14ac:dyDescent="0.25">
      <c r="A39" s="210" t="s">
        <v>127</v>
      </c>
      <c r="B39" s="211"/>
      <c r="C39" s="211"/>
      <c r="D39" s="211"/>
      <c r="E39" s="67">
        <v>1</v>
      </c>
      <c r="F39" s="67">
        <v>200</v>
      </c>
      <c r="G39" s="166">
        <v>210</v>
      </c>
      <c r="H39" s="67">
        <v>45</v>
      </c>
      <c r="I39" s="67">
        <v>45</v>
      </c>
      <c r="J39" s="67">
        <v>8</v>
      </c>
      <c r="K39" s="83">
        <v>8</v>
      </c>
      <c r="L39" s="16"/>
      <c r="M39" s="16"/>
      <c r="N39" s="16"/>
      <c r="P39" s="11"/>
      <c r="Q39" s="11"/>
      <c r="R39" s="11"/>
    </row>
    <row r="40" spans="1:18" ht="18.75" x14ac:dyDescent="0.25">
      <c r="A40" s="210" t="s">
        <v>15</v>
      </c>
      <c r="B40" s="211"/>
      <c r="C40" s="211"/>
      <c r="D40" s="211"/>
      <c r="E40" s="67"/>
      <c r="F40" s="67"/>
      <c r="G40" s="67"/>
      <c r="H40" s="67"/>
      <c r="I40" s="67"/>
      <c r="J40" s="67"/>
      <c r="K40" s="83"/>
      <c r="L40" s="16"/>
      <c r="M40" s="16"/>
      <c r="N40" s="16"/>
      <c r="P40" s="11"/>
      <c r="Q40" s="11"/>
      <c r="R40" s="11"/>
    </row>
    <row r="41" spans="1:18" ht="18.75" x14ac:dyDescent="0.25">
      <c r="A41" s="210" t="s">
        <v>128</v>
      </c>
      <c r="B41" s="211"/>
      <c r="C41" s="211"/>
      <c r="D41" s="211"/>
      <c r="E41" s="67"/>
      <c r="F41" s="67"/>
      <c r="G41" s="67"/>
      <c r="H41" s="67"/>
      <c r="I41" s="67"/>
      <c r="J41" s="67"/>
      <c r="K41" s="83"/>
      <c r="L41" s="16"/>
      <c r="M41" s="16"/>
      <c r="N41" s="16"/>
      <c r="P41" s="11"/>
      <c r="Q41" s="11"/>
      <c r="R41" s="11"/>
    </row>
    <row r="42" spans="1:18" ht="18.75" x14ac:dyDescent="0.25">
      <c r="A42" s="210" t="s">
        <v>16</v>
      </c>
      <c r="B42" s="211"/>
      <c r="C42" s="211"/>
      <c r="D42" s="211"/>
      <c r="E42" s="67"/>
      <c r="F42" s="67"/>
      <c r="G42" s="67"/>
      <c r="H42" s="67"/>
      <c r="I42" s="67"/>
      <c r="J42" s="67"/>
      <c r="K42" s="83"/>
      <c r="L42" s="16"/>
      <c r="M42" s="16"/>
      <c r="N42" s="16"/>
      <c r="P42" s="11"/>
      <c r="Q42" s="11"/>
      <c r="R42" s="11"/>
    </row>
    <row r="43" spans="1:18" ht="18.75" x14ac:dyDescent="0.25">
      <c r="A43" s="210" t="s">
        <v>17</v>
      </c>
      <c r="B43" s="211"/>
      <c r="C43" s="211"/>
      <c r="D43" s="211"/>
      <c r="E43" s="67"/>
      <c r="F43" s="67" t="s">
        <v>9</v>
      </c>
      <c r="G43" s="67" t="s">
        <v>9</v>
      </c>
      <c r="H43" s="67" t="s">
        <v>9</v>
      </c>
      <c r="I43" s="67" t="s">
        <v>9</v>
      </c>
      <c r="J43" s="67"/>
      <c r="K43" s="83"/>
      <c r="L43" s="16"/>
      <c r="M43" s="16"/>
      <c r="N43" s="16"/>
      <c r="P43" s="11"/>
      <c r="Q43" s="11"/>
      <c r="R43" s="11"/>
    </row>
    <row r="44" spans="1:18" ht="18.75" x14ac:dyDescent="0.25">
      <c r="A44" s="210" t="s">
        <v>160</v>
      </c>
      <c r="B44" s="211"/>
      <c r="C44" s="211"/>
      <c r="D44" s="211"/>
      <c r="E44" s="67"/>
      <c r="F44" s="67" t="s">
        <v>9</v>
      </c>
      <c r="G44" s="67" t="s">
        <v>9</v>
      </c>
      <c r="H44" s="67" t="s">
        <v>9</v>
      </c>
      <c r="I44" s="67" t="s">
        <v>9</v>
      </c>
      <c r="J44" s="67"/>
      <c r="K44" s="83"/>
      <c r="L44" s="16"/>
      <c r="M44" s="16"/>
      <c r="N44" s="16"/>
      <c r="P44" s="11"/>
      <c r="Q44" s="11"/>
      <c r="R44" s="11"/>
    </row>
    <row r="45" spans="1:18" ht="18.75" x14ac:dyDescent="0.25">
      <c r="A45" s="206" t="s">
        <v>159</v>
      </c>
      <c r="B45" s="207"/>
      <c r="C45" s="207"/>
      <c r="D45" s="207"/>
      <c r="E45" s="67"/>
      <c r="F45" s="67" t="s">
        <v>9</v>
      </c>
      <c r="G45" s="67" t="s">
        <v>9</v>
      </c>
      <c r="H45" s="67" t="s">
        <v>9</v>
      </c>
      <c r="I45" s="67" t="s">
        <v>9</v>
      </c>
      <c r="J45" s="67"/>
      <c r="K45" s="83"/>
      <c r="L45" s="16"/>
      <c r="M45" s="16"/>
      <c r="N45" s="16"/>
      <c r="P45" s="11"/>
      <c r="Q45" s="11"/>
      <c r="R45" s="11"/>
    </row>
    <row r="46" spans="1:18" ht="18.75" x14ac:dyDescent="0.25">
      <c r="A46" s="210" t="s">
        <v>161</v>
      </c>
      <c r="B46" s="211"/>
      <c r="C46" s="211"/>
      <c r="D46" s="211"/>
      <c r="E46" s="29"/>
      <c r="F46" s="67" t="s">
        <v>9</v>
      </c>
      <c r="G46" s="67" t="s">
        <v>9</v>
      </c>
      <c r="H46" s="67" t="s">
        <v>9</v>
      </c>
      <c r="I46" s="67" t="s">
        <v>9</v>
      </c>
      <c r="J46" s="29"/>
      <c r="K46" s="98"/>
      <c r="L46" s="16"/>
      <c r="M46" s="16"/>
      <c r="N46" s="16"/>
      <c r="P46" s="11"/>
      <c r="Q46" s="11"/>
      <c r="R46" s="11"/>
    </row>
    <row r="47" spans="1:18" ht="18.75" customHeight="1" x14ac:dyDescent="0.25">
      <c r="A47" s="206" t="s">
        <v>159</v>
      </c>
      <c r="B47" s="207"/>
      <c r="C47" s="207"/>
      <c r="D47" s="207"/>
      <c r="E47" s="29"/>
      <c r="F47" s="67" t="s">
        <v>9</v>
      </c>
      <c r="G47" s="67" t="s">
        <v>9</v>
      </c>
      <c r="H47" s="67" t="s">
        <v>9</v>
      </c>
      <c r="I47" s="67" t="s">
        <v>9</v>
      </c>
      <c r="J47" s="29"/>
      <c r="K47" s="98"/>
      <c r="L47" s="16"/>
      <c r="M47" s="16"/>
      <c r="N47" s="16"/>
      <c r="P47" s="11"/>
      <c r="Q47" s="11"/>
      <c r="R47" s="11"/>
    </row>
    <row r="48" spans="1:18" ht="19.5" customHeight="1" x14ac:dyDescent="0.25">
      <c r="A48" s="210" t="s">
        <v>162</v>
      </c>
      <c r="B48" s="211"/>
      <c r="C48" s="211"/>
      <c r="D48" s="211"/>
      <c r="E48" s="67"/>
      <c r="F48" s="67" t="s">
        <v>9</v>
      </c>
      <c r="G48" s="67" t="s">
        <v>9</v>
      </c>
      <c r="H48" s="67" t="s">
        <v>9</v>
      </c>
      <c r="I48" s="67" t="s">
        <v>9</v>
      </c>
      <c r="J48" s="67"/>
      <c r="K48" s="83"/>
      <c r="L48" s="16"/>
      <c r="M48" s="16"/>
      <c r="N48" s="16"/>
      <c r="P48" s="11"/>
      <c r="Q48" s="11"/>
      <c r="R48" s="11"/>
    </row>
    <row r="49" spans="1:47" ht="19.5" customHeight="1" thickBot="1" x14ac:dyDescent="0.3">
      <c r="A49" s="208" t="s">
        <v>159</v>
      </c>
      <c r="B49" s="209"/>
      <c r="C49" s="209"/>
      <c r="D49" s="209"/>
      <c r="E49" s="99"/>
      <c r="F49" s="99" t="s">
        <v>9</v>
      </c>
      <c r="G49" s="99" t="s">
        <v>9</v>
      </c>
      <c r="H49" s="99" t="s">
        <v>9</v>
      </c>
      <c r="I49" s="99" t="s">
        <v>9</v>
      </c>
      <c r="J49" s="99"/>
      <c r="K49" s="84"/>
      <c r="L49" s="16"/>
      <c r="M49" s="16"/>
      <c r="N49" s="16"/>
      <c r="P49" s="11"/>
      <c r="Q49" s="11"/>
      <c r="R49" s="11"/>
    </row>
    <row r="50" spans="1:47" ht="18.75" x14ac:dyDescent="0.3">
      <c r="A50" s="30"/>
      <c r="B50" s="31"/>
      <c r="C50" s="31"/>
      <c r="D50" s="11"/>
      <c r="E50" s="11"/>
      <c r="F50" s="11"/>
      <c r="G50" s="11"/>
      <c r="H50" s="11"/>
      <c r="I50" s="11"/>
      <c r="J50" s="11"/>
      <c r="K50" s="11"/>
      <c r="L50" s="16"/>
      <c r="M50" s="16"/>
      <c r="N50" s="16"/>
      <c r="P50" s="11"/>
      <c r="Q50" s="11"/>
      <c r="R50" s="11"/>
    </row>
    <row r="51" spans="1:47" ht="18.75" x14ac:dyDescent="0.3">
      <c r="A51" s="32" t="s">
        <v>66</v>
      </c>
      <c r="B51" s="31"/>
      <c r="C51" s="3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P51" s="11"/>
      <c r="Q51" s="11"/>
      <c r="R51" s="11"/>
    </row>
    <row r="52" spans="1:47" ht="19.5" thickBot="1" x14ac:dyDescent="0.35">
      <c r="A52" s="32"/>
      <c r="B52" s="31"/>
      <c r="C52" s="3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P52" s="11"/>
      <c r="Q52" s="11"/>
      <c r="R52" s="11"/>
    </row>
    <row r="53" spans="1:47" ht="90" customHeight="1" x14ac:dyDescent="0.25">
      <c r="A53" s="114" t="s">
        <v>101</v>
      </c>
      <c r="B53" s="136" t="s">
        <v>105</v>
      </c>
      <c r="C53" s="136" t="s">
        <v>106</v>
      </c>
      <c r="D53" s="137" t="s">
        <v>129</v>
      </c>
      <c r="E53" s="136" t="s">
        <v>102</v>
      </c>
      <c r="F53" s="136" t="s">
        <v>70</v>
      </c>
      <c r="G53" s="136" t="s">
        <v>103</v>
      </c>
      <c r="H53" s="142" t="s">
        <v>171</v>
      </c>
      <c r="I53" s="142" t="s">
        <v>172</v>
      </c>
      <c r="J53" s="136" t="s">
        <v>173</v>
      </c>
      <c r="K53" s="131" t="s">
        <v>67</v>
      </c>
      <c r="L53" s="128" t="s">
        <v>107</v>
      </c>
      <c r="M53" s="132" t="s">
        <v>164</v>
      </c>
      <c r="N53" s="11"/>
      <c r="P53" s="11"/>
      <c r="Q53" s="11"/>
      <c r="R53" s="11"/>
      <c r="AQ53" s="135"/>
      <c r="AR53" s="135"/>
      <c r="AS53" s="135"/>
      <c r="AT53" s="135"/>
      <c r="AU53" s="135"/>
    </row>
    <row r="54" spans="1:47" ht="18.75" x14ac:dyDescent="0.3">
      <c r="A54" s="85" t="s">
        <v>104</v>
      </c>
      <c r="B54" s="124">
        <f>SUM(B55:B62)</f>
        <v>210</v>
      </c>
      <c r="C54" s="124">
        <f>SUM(C55:C62)</f>
        <v>200</v>
      </c>
      <c r="D54" s="123">
        <f>C54-B54</f>
        <v>-10</v>
      </c>
      <c r="E54" s="149">
        <f>SUM(E55:E62)</f>
        <v>210</v>
      </c>
      <c r="F54" s="167">
        <v>315</v>
      </c>
      <c r="G54" s="22">
        <v>10.79</v>
      </c>
      <c r="H54" s="124">
        <f>SUM(H55:H62)</f>
        <v>5722</v>
      </c>
      <c r="I54" s="124">
        <f>SUM(I55:I62)</f>
        <v>5737</v>
      </c>
      <c r="J54" s="168">
        <f>I54/H54*100</f>
        <v>100.26214610276128</v>
      </c>
      <c r="K54" s="168">
        <v>100.3</v>
      </c>
      <c r="L54" s="35">
        <v>3.15</v>
      </c>
      <c r="M54" s="157" t="s">
        <v>196</v>
      </c>
      <c r="N54" s="11"/>
      <c r="P54" s="11"/>
      <c r="Q54" s="11"/>
      <c r="R54" s="11"/>
    </row>
    <row r="55" spans="1:47" ht="18.75" x14ac:dyDescent="0.3">
      <c r="A55" s="85" t="s">
        <v>189</v>
      </c>
      <c r="B55" s="124">
        <v>60</v>
      </c>
      <c r="C55" s="124">
        <v>60</v>
      </c>
      <c r="D55" s="123">
        <f t="shared" ref="D55:D62" si="0">C55-B55</f>
        <v>0</v>
      </c>
      <c r="E55" s="149">
        <v>60</v>
      </c>
      <c r="F55" s="167">
        <v>349.68</v>
      </c>
      <c r="G55" s="22">
        <v>9.89</v>
      </c>
      <c r="H55" s="124">
        <v>1868</v>
      </c>
      <c r="I55" s="124">
        <v>1914</v>
      </c>
      <c r="J55" s="168">
        <f>I55/H55*100</f>
        <v>102.46252676659529</v>
      </c>
      <c r="K55" s="168">
        <v>100</v>
      </c>
      <c r="L55" s="35">
        <v>4.8099999999999996</v>
      </c>
      <c r="M55" s="150">
        <v>2.38</v>
      </c>
      <c r="N55" s="11"/>
      <c r="P55" s="11"/>
      <c r="Q55" s="11"/>
      <c r="R55" s="11"/>
    </row>
    <row r="56" spans="1:47" ht="18.75" x14ac:dyDescent="0.3">
      <c r="A56" s="85" t="s">
        <v>190</v>
      </c>
      <c r="B56" s="124">
        <v>45</v>
      </c>
      <c r="C56" s="124">
        <v>40</v>
      </c>
      <c r="D56" s="123">
        <f t="shared" si="0"/>
        <v>-5</v>
      </c>
      <c r="E56" s="149">
        <v>44</v>
      </c>
      <c r="F56" s="167">
        <v>288</v>
      </c>
      <c r="G56" s="22">
        <v>7.44</v>
      </c>
      <c r="H56" s="124">
        <v>1508</v>
      </c>
      <c r="I56" s="124">
        <v>1554</v>
      </c>
      <c r="J56" s="168">
        <f>I56/H56*100</f>
        <v>103.0503978779841</v>
      </c>
      <c r="K56" s="168">
        <v>100.3</v>
      </c>
      <c r="L56" s="35">
        <v>0.12</v>
      </c>
      <c r="M56" s="86"/>
      <c r="N56" s="11"/>
      <c r="P56" s="11"/>
      <c r="Q56" s="11"/>
      <c r="R56" s="11"/>
    </row>
    <row r="57" spans="1:47" ht="18.75" x14ac:dyDescent="0.3">
      <c r="A57" s="85" t="s">
        <v>191</v>
      </c>
      <c r="B57" s="124">
        <v>50</v>
      </c>
      <c r="C57" s="124">
        <v>40</v>
      </c>
      <c r="D57" s="123">
        <f t="shared" si="0"/>
        <v>-10</v>
      </c>
      <c r="E57" s="149">
        <v>47</v>
      </c>
      <c r="F57" s="167">
        <v>284</v>
      </c>
      <c r="G57" s="22">
        <v>10.73</v>
      </c>
      <c r="H57" s="124">
        <v>1208</v>
      </c>
      <c r="I57" s="124">
        <v>1222</v>
      </c>
      <c r="J57" s="168">
        <f>I57/H57*100</f>
        <v>101.15894039735099</v>
      </c>
      <c r="K57" s="168">
        <v>100</v>
      </c>
      <c r="L57" s="35">
        <v>2.74</v>
      </c>
      <c r="M57" s="86"/>
      <c r="N57" s="11"/>
      <c r="P57" s="11"/>
      <c r="Q57" s="11"/>
      <c r="R57" s="11"/>
    </row>
    <row r="58" spans="1:47" ht="18.75" x14ac:dyDescent="0.3">
      <c r="A58" s="85" t="s">
        <v>192</v>
      </c>
      <c r="B58" s="124">
        <v>25</v>
      </c>
      <c r="C58" s="124">
        <v>20</v>
      </c>
      <c r="D58" s="123">
        <f t="shared" si="0"/>
        <v>-5</v>
      </c>
      <c r="E58" s="149">
        <v>24</v>
      </c>
      <c r="F58" s="34">
        <v>275</v>
      </c>
      <c r="G58" s="22">
        <v>9.0399999999999991</v>
      </c>
      <c r="H58" s="124">
        <v>688</v>
      </c>
      <c r="I58" s="124">
        <v>703</v>
      </c>
      <c r="J58" s="168">
        <f>I58/H58*100</f>
        <v>102.18023255813952</v>
      </c>
      <c r="K58" s="168">
        <v>100</v>
      </c>
      <c r="L58" s="35">
        <v>0</v>
      </c>
      <c r="M58" s="86"/>
      <c r="N58" s="11"/>
      <c r="P58" s="11"/>
      <c r="Q58" s="11"/>
      <c r="R58" s="11"/>
    </row>
    <row r="59" spans="1:47" ht="18.75" x14ac:dyDescent="0.3">
      <c r="A59" s="85"/>
      <c r="B59" s="124"/>
      <c r="C59" s="124"/>
      <c r="D59" s="123"/>
      <c r="E59" s="149"/>
      <c r="F59" s="34"/>
      <c r="G59" s="22"/>
      <c r="H59" s="6"/>
      <c r="I59" s="6"/>
      <c r="J59" s="158"/>
      <c r="K59" s="158"/>
      <c r="L59" s="35"/>
      <c r="M59" s="86"/>
      <c r="N59" s="11"/>
      <c r="P59" s="11"/>
      <c r="Q59" s="11"/>
      <c r="R59" s="11"/>
    </row>
    <row r="60" spans="1:47" ht="56.25" x14ac:dyDescent="0.3">
      <c r="A60" s="85" t="s">
        <v>193</v>
      </c>
      <c r="B60" s="124"/>
      <c r="C60" s="124"/>
      <c r="D60" s="123"/>
      <c r="E60" s="33"/>
      <c r="F60" s="34"/>
      <c r="G60" s="22"/>
      <c r="H60" s="6"/>
      <c r="I60" s="6"/>
      <c r="J60" s="158"/>
      <c r="K60" s="158"/>
      <c r="L60" s="35"/>
      <c r="M60" s="86"/>
      <c r="N60" s="11"/>
      <c r="P60" s="11"/>
      <c r="Q60" s="11"/>
      <c r="R60" s="11"/>
    </row>
    <row r="61" spans="1:47" ht="18.75" x14ac:dyDescent="0.3">
      <c r="A61" s="85" t="s">
        <v>194</v>
      </c>
      <c r="B61" s="125"/>
      <c r="C61" s="125"/>
      <c r="D61" s="123"/>
      <c r="E61" s="6"/>
      <c r="F61" s="6"/>
      <c r="G61" s="6"/>
      <c r="H61" s="6"/>
      <c r="I61" s="6"/>
      <c r="J61" s="159"/>
      <c r="K61" s="159"/>
      <c r="L61" s="6"/>
      <c r="M61" s="87"/>
      <c r="N61" s="11"/>
      <c r="P61" s="11"/>
      <c r="Q61" s="11"/>
      <c r="R61" s="11"/>
    </row>
    <row r="62" spans="1:47" ht="19.5" thickBot="1" x14ac:dyDescent="0.35">
      <c r="A62" s="88" t="s">
        <v>195</v>
      </c>
      <c r="B62" s="126">
        <v>30</v>
      </c>
      <c r="C62" s="126">
        <v>40</v>
      </c>
      <c r="D62" s="127">
        <f t="shared" si="0"/>
        <v>10</v>
      </c>
      <c r="E62" s="89">
        <v>35</v>
      </c>
      <c r="F62" s="89">
        <v>360</v>
      </c>
      <c r="G62" s="89">
        <v>37.5</v>
      </c>
      <c r="H62" s="89">
        <v>450</v>
      </c>
      <c r="I62" s="89">
        <v>344</v>
      </c>
      <c r="J62" s="160">
        <f>I62/H62*100</f>
        <v>76.444444444444443</v>
      </c>
      <c r="K62" s="160">
        <v>100</v>
      </c>
      <c r="L62" s="89">
        <v>16.82</v>
      </c>
      <c r="M62" s="90"/>
      <c r="N62" s="11"/>
      <c r="P62" s="11"/>
      <c r="Q62" s="11"/>
      <c r="R62" s="11"/>
    </row>
    <row r="63" spans="1:47" ht="18.75" x14ac:dyDescent="0.3">
      <c r="A63" s="133"/>
      <c r="B63" s="134"/>
      <c r="C63" s="134"/>
      <c r="D63" s="161"/>
      <c r="E63" s="19"/>
      <c r="F63" s="19"/>
      <c r="G63" s="19"/>
      <c r="H63" s="3"/>
      <c r="I63" s="3"/>
      <c r="J63" s="19"/>
      <c r="K63" s="19"/>
      <c r="L63" s="19"/>
      <c r="M63" s="19"/>
      <c r="N63" s="11"/>
      <c r="P63" s="11"/>
      <c r="Q63" s="11"/>
      <c r="R63" s="11"/>
    </row>
    <row r="64" spans="1:47" ht="18.75" x14ac:dyDescent="0.3">
      <c r="A64" s="59" t="s">
        <v>204</v>
      </c>
      <c r="B64" s="59"/>
      <c r="C64" s="59"/>
      <c r="D64" s="60"/>
      <c r="E64" s="58"/>
      <c r="F64" s="58" t="s">
        <v>205</v>
      </c>
      <c r="G64" s="58"/>
      <c r="H64" s="58"/>
      <c r="I64" s="58"/>
      <c r="J64" s="58"/>
      <c r="K64" s="19"/>
      <c r="L64" s="19"/>
      <c r="M64" s="19"/>
      <c r="N64" s="11"/>
      <c r="P64" s="11"/>
      <c r="Q64" s="11"/>
      <c r="R64" s="11"/>
    </row>
    <row r="65" spans="1:21" ht="18.75" x14ac:dyDescent="0.3">
      <c r="A65" s="32"/>
      <c r="B65" s="31"/>
      <c r="C65" s="3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P65" s="11"/>
      <c r="Q65" s="11"/>
      <c r="R65" s="11"/>
    </row>
    <row r="66" spans="1:21" ht="18.75" x14ac:dyDescent="0.3">
      <c r="A66" s="26" t="s">
        <v>68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9"/>
      <c r="P66" s="19"/>
      <c r="Q66" s="19"/>
      <c r="R66" s="11"/>
    </row>
    <row r="67" spans="1:21" ht="19.5" thickBot="1" x14ac:dyDescent="0.35">
      <c r="A67" s="13" t="s">
        <v>41</v>
      </c>
      <c r="B67" s="16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9"/>
      <c r="N67" s="19"/>
      <c r="P67" s="19"/>
      <c r="Q67" s="19"/>
      <c r="R67" s="11"/>
    </row>
    <row r="68" spans="1:21" ht="30.75" customHeight="1" x14ac:dyDescent="0.2">
      <c r="A68" s="232" t="s">
        <v>138</v>
      </c>
      <c r="B68" s="234" t="s">
        <v>139</v>
      </c>
      <c r="C68" s="235"/>
      <c r="D68" s="230" t="s">
        <v>54</v>
      </c>
      <c r="E68" s="176" t="s">
        <v>140</v>
      </c>
      <c r="F68" s="205" t="s">
        <v>8</v>
      </c>
      <c r="G68" s="205"/>
      <c r="H68" s="205"/>
      <c r="I68" s="205" t="s">
        <v>71</v>
      </c>
      <c r="J68" s="205"/>
      <c r="K68" s="205"/>
      <c r="L68" s="176" t="s">
        <v>4</v>
      </c>
      <c r="M68" s="176"/>
      <c r="N68" s="225" t="s">
        <v>141</v>
      </c>
      <c r="P68" s="68"/>
      <c r="Q68" s="36"/>
      <c r="R68" s="36"/>
      <c r="S68" s="28"/>
      <c r="T68" s="3"/>
      <c r="U68" s="3"/>
    </row>
    <row r="69" spans="1:21" ht="49.5" customHeight="1" x14ac:dyDescent="0.2">
      <c r="A69" s="233"/>
      <c r="B69" s="76" t="s">
        <v>5</v>
      </c>
      <c r="C69" s="75" t="s">
        <v>6</v>
      </c>
      <c r="D69" s="231"/>
      <c r="E69" s="178"/>
      <c r="F69" s="66" t="s">
        <v>72</v>
      </c>
      <c r="G69" s="66" t="s">
        <v>3</v>
      </c>
      <c r="H69" s="117" t="s">
        <v>73</v>
      </c>
      <c r="I69" s="66" t="s">
        <v>72</v>
      </c>
      <c r="J69" s="66" t="s">
        <v>3</v>
      </c>
      <c r="K69" s="117" t="s">
        <v>73</v>
      </c>
      <c r="L69" s="66" t="s">
        <v>5</v>
      </c>
      <c r="M69" s="76" t="s">
        <v>69</v>
      </c>
      <c r="N69" s="226"/>
      <c r="P69" s="72"/>
      <c r="Q69" s="37"/>
      <c r="R69" s="37"/>
      <c r="S69" s="72"/>
      <c r="T69" s="3"/>
      <c r="U69" s="3"/>
    </row>
    <row r="70" spans="1:21" ht="18.75" x14ac:dyDescent="0.25">
      <c r="A70" s="38" t="s">
        <v>197</v>
      </c>
      <c r="B70" s="148">
        <v>5</v>
      </c>
      <c r="C70" s="151">
        <v>0</v>
      </c>
      <c r="D70" s="148">
        <v>1</v>
      </c>
      <c r="E70" s="67">
        <v>256</v>
      </c>
      <c r="F70" s="67">
        <v>142</v>
      </c>
      <c r="G70" s="67">
        <v>143</v>
      </c>
      <c r="H70" s="115">
        <f>IF(F70=0,0,G70/F70)</f>
        <v>1.0070422535211268</v>
      </c>
      <c r="I70" s="67">
        <v>0</v>
      </c>
      <c r="J70" s="67">
        <v>0</v>
      </c>
      <c r="K70" s="115">
        <f>IF(I70=0,0,J70/I70)</f>
        <v>0</v>
      </c>
      <c r="L70" s="67">
        <v>8.65</v>
      </c>
      <c r="M70" s="67">
        <v>0</v>
      </c>
      <c r="N70" s="83">
        <v>0</v>
      </c>
      <c r="P70" s="72"/>
      <c r="Q70" s="37"/>
      <c r="R70" s="37"/>
      <c r="S70" s="72"/>
      <c r="T70" s="1"/>
      <c r="U70" s="1"/>
    </row>
    <row r="71" spans="1:21" ht="18.75" x14ac:dyDescent="0.25">
      <c r="A71" s="38" t="s">
        <v>198</v>
      </c>
      <c r="B71" s="148">
        <v>10</v>
      </c>
      <c r="C71" s="151">
        <v>0</v>
      </c>
      <c r="D71" s="148">
        <v>1</v>
      </c>
      <c r="E71" s="67">
        <v>290.8</v>
      </c>
      <c r="F71" s="67">
        <v>447</v>
      </c>
      <c r="G71" s="67">
        <v>462</v>
      </c>
      <c r="H71" s="115">
        <f>IF(F71=0,0,G71/F71)</f>
        <v>1.0335570469798658</v>
      </c>
      <c r="I71" s="67">
        <v>0</v>
      </c>
      <c r="J71" s="67">
        <v>0</v>
      </c>
      <c r="K71" s="115">
        <f>IF(I71=0,0,J71/I71)</f>
        <v>0</v>
      </c>
      <c r="L71" s="67">
        <v>6.48</v>
      </c>
      <c r="M71" s="67">
        <v>0</v>
      </c>
      <c r="N71" s="83">
        <v>0</v>
      </c>
      <c r="P71" s="72"/>
      <c r="Q71" s="37"/>
      <c r="R71" s="37"/>
      <c r="S71" s="72"/>
      <c r="T71" s="1"/>
      <c r="U71" s="1"/>
    </row>
    <row r="72" spans="1:21" ht="18.75" x14ac:dyDescent="0.25">
      <c r="A72" s="38" t="s">
        <v>199</v>
      </c>
      <c r="B72" s="148">
        <v>15</v>
      </c>
      <c r="C72" s="148">
        <v>0</v>
      </c>
      <c r="D72" s="148">
        <v>1</v>
      </c>
      <c r="E72" s="67">
        <v>367.2</v>
      </c>
      <c r="F72" s="67">
        <v>511</v>
      </c>
      <c r="G72" s="67">
        <v>517</v>
      </c>
      <c r="H72" s="115">
        <f>IF(F72=0,0,G72/F72)</f>
        <v>1.0117416829745598</v>
      </c>
      <c r="I72" s="67">
        <v>0</v>
      </c>
      <c r="J72" s="67">
        <v>0</v>
      </c>
      <c r="K72" s="115">
        <f>IF(I72=0,0,J72/I72)</f>
        <v>0</v>
      </c>
      <c r="L72" s="67">
        <v>10.5</v>
      </c>
      <c r="M72" s="67">
        <v>0</v>
      </c>
      <c r="N72" s="83">
        <v>0</v>
      </c>
      <c r="P72" s="72"/>
      <c r="Q72" s="37"/>
      <c r="R72" s="37"/>
      <c r="S72" s="19"/>
      <c r="T72" s="3"/>
      <c r="U72" s="3"/>
    </row>
    <row r="73" spans="1:21" ht="19.5" thickBot="1" x14ac:dyDescent="0.3">
      <c r="A73" s="91" t="s">
        <v>200</v>
      </c>
      <c r="B73" s="152">
        <v>15</v>
      </c>
      <c r="C73" s="152">
        <v>15</v>
      </c>
      <c r="D73" s="152">
        <v>1</v>
      </c>
      <c r="E73" s="99">
        <v>219.4</v>
      </c>
      <c r="F73" s="99">
        <v>340</v>
      </c>
      <c r="G73" s="99">
        <v>338</v>
      </c>
      <c r="H73" s="116">
        <f>IF(F73=0,0,G73/F73)</f>
        <v>0.99411764705882355</v>
      </c>
      <c r="I73" s="99">
        <v>340</v>
      </c>
      <c r="J73" s="99">
        <v>338</v>
      </c>
      <c r="K73" s="116">
        <f>IF(I73=0,0,J73/I73)</f>
        <v>0.99411764705882355</v>
      </c>
      <c r="L73" s="99">
        <v>9.77</v>
      </c>
      <c r="M73" s="99">
        <v>9.77</v>
      </c>
      <c r="N73" s="84">
        <v>0</v>
      </c>
      <c r="P73" s="72"/>
      <c r="Q73" s="37"/>
      <c r="R73" s="37"/>
      <c r="S73" s="19"/>
      <c r="T73" s="3"/>
      <c r="U73" s="3"/>
    </row>
    <row r="74" spans="1:21" ht="19.5" thickBot="1" x14ac:dyDescent="0.35">
      <c r="A74" s="39" t="s">
        <v>42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19"/>
      <c r="N74" s="19"/>
      <c r="P74" s="41"/>
      <c r="Q74" s="41"/>
      <c r="R74" s="19"/>
      <c r="S74" s="3"/>
      <c r="T74" s="3"/>
    </row>
    <row r="75" spans="1:21" ht="29.25" customHeight="1" x14ac:dyDescent="0.2">
      <c r="A75" s="227" t="s">
        <v>142</v>
      </c>
      <c r="B75" s="229" t="s">
        <v>139</v>
      </c>
      <c r="C75" s="229"/>
      <c r="D75" s="230" t="s">
        <v>54</v>
      </c>
      <c r="E75" s="176" t="s">
        <v>70</v>
      </c>
      <c r="F75" s="205" t="s">
        <v>8</v>
      </c>
      <c r="G75" s="205"/>
      <c r="H75" s="205"/>
      <c r="I75" s="205" t="s">
        <v>71</v>
      </c>
      <c r="J75" s="205"/>
      <c r="K75" s="205"/>
      <c r="L75" s="229" t="s">
        <v>4</v>
      </c>
      <c r="M75" s="229"/>
      <c r="N75" s="236" t="s">
        <v>130</v>
      </c>
      <c r="P75" s="68"/>
      <c r="Q75" s="36"/>
      <c r="R75" s="36"/>
      <c r="S75" s="28"/>
      <c r="T75" s="3"/>
      <c r="U75" s="3"/>
    </row>
    <row r="76" spans="1:21" ht="54.75" customHeight="1" x14ac:dyDescent="0.2">
      <c r="A76" s="228"/>
      <c r="B76" s="76" t="s">
        <v>5</v>
      </c>
      <c r="C76" s="75" t="s">
        <v>6</v>
      </c>
      <c r="D76" s="231"/>
      <c r="E76" s="178"/>
      <c r="F76" s="66" t="s">
        <v>72</v>
      </c>
      <c r="G76" s="66" t="s">
        <v>3</v>
      </c>
      <c r="H76" s="118" t="s">
        <v>73</v>
      </c>
      <c r="I76" s="66" t="s">
        <v>72</v>
      </c>
      <c r="J76" s="66" t="s">
        <v>3</v>
      </c>
      <c r="K76" s="118" t="s">
        <v>73</v>
      </c>
      <c r="L76" s="76" t="s">
        <v>5</v>
      </c>
      <c r="M76" s="76" t="s">
        <v>69</v>
      </c>
      <c r="N76" s="237"/>
      <c r="P76" s="72"/>
      <c r="Q76" s="37"/>
      <c r="R76" s="37"/>
      <c r="S76" s="72"/>
      <c r="T76" s="3"/>
      <c r="U76" s="3"/>
    </row>
    <row r="77" spans="1:21" ht="37.5" x14ac:dyDescent="0.25">
      <c r="A77" s="38" t="s">
        <v>201</v>
      </c>
      <c r="B77" s="148">
        <v>3</v>
      </c>
      <c r="C77" s="148">
        <v>0</v>
      </c>
      <c r="D77" s="153">
        <v>2</v>
      </c>
      <c r="E77" s="154">
        <v>342</v>
      </c>
      <c r="F77" s="154">
        <v>105</v>
      </c>
      <c r="G77" s="154">
        <v>105</v>
      </c>
      <c r="H77" s="115">
        <f>IF(F77=0,0,G77/F77)</f>
        <v>1</v>
      </c>
      <c r="I77" s="67">
        <v>0</v>
      </c>
      <c r="J77" s="67">
        <v>0</v>
      </c>
      <c r="K77" s="115">
        <f>IF(I77=0,0,J77/I77)</f>
        <v>0</v>
      </c>
      <c r="L77" s="67">
        <v>14.7</v>
      </c>
      <c r="M77" s="67">
        <v>0</v>
      </c>
      <c r="N77" s="92"/>
      <c r="P77" s="19"/>
      <c r="Q77" s="37"/>
      <c r="R77" s="37"/>
      <c r="S77" s="72"/>
      <c r="T77" s="1"/>
      <c r="U77" s="1"/>
    </row>
    <row r="78" spans="1:21" ht="18.75" x14ac:dyDescent="0.25">
      <c r="A78" s="38" t="s">
        <v>202</v>
      </c>
      <c r="B78" s="148">
        <v>5</v>
      </c>
      <c r="C78" s="148">
        <v>0</v>
      </c>
      <c r="D78" s="153">
        <v>2</v>
      </c>
      <c r="E78" s="154">
        <v>316</v>
      </c>
      <c r="F78" s="154">
        <v>139</v>
      </c>
      <c r="G78" s="154">
        <v>140</v>
      </c>
      <c r="H78" s="115">
        <f>IF(F78=0,0,G78/F78)</f>
        <v>1.0071942446043165</v>
      </c>
      <c r="I78" s="67">
        <v>0</v>
      </c>
      <c r="J78" s="67">
        <v>0</v>
      </c>
      <c r="K78" s="115">
        <f>IF(I78=0,0,J78/I78)</f>
        <v>0</v>
      </c>
      <c r="L78" s="67">
        <v>13.5</v>
      </c>
      <c r="M78" s="67">
        <v>0</v>
      </c>
      <c r="N78" s="83"/>
      <c r="P78" s="19"/>
      <c r="Q78" s="37"/>
      <c r="R78" s="37"/>
      <c r="S78" s="72"/>
      <c r="T78" s="1"/>
      <c r="U78" s="1"/>
    </row>
    <row r="79" spans="1:21" ht="18.75" x14ac:dyDescent="0.25">
      <c r="A79" s="38"/>
      <c r="B79" s="67"/>
      <c r="C79" s="67"/>
      <c r="D79" s="67"/>
      <c r="E79" s="67"/>
      <c r="F79" s="67"/>
      <c r="G79" s="67"/>
      <c r="H79" s="115">
        <f>IF(F79=0,0,G79/F79)</f>
        <v>0</v>
      </c>
      <c r="I79" s="67"/>
      <c r="J79" s="67"/>
      <c r="K79" s="115">
        <f>IF(I79=0,0,J79/I79)</f>
        <v>0</v>
      </c>
      <c r="L79" s="67"/>
      <c r="M79" s="67"/>
      <c r="N79" s="83"/>
      <c r="P79" s="19"/>
      <c r="Q79" s="37"/>
      <c r="R79" s="37"/>
      <c r="S79" s="72"/>
      <c r="T79" s="1"/>
      <c r="U79" s="1"/>
    </row>
    <row r="80" spans="1:21" ht="19.5" thickBot="1" x14ac:dyDescent="0.3">
      <c r="A80" s="91"/>
      <c r="B80" s="99"/>
      <c r="C80" s="99"/>
      <c r="D80" s="99"/>
      <c r="E80" s="99"/>
      <c r="F80" s="99"/>
      <c r="G80" s="99"/>
      <c r="H80" s="116">
        <f>IF(F80=0,0,G80/F80)</f>
        <v>0</v>
      </c>
      <c r="I80" s="99"/>
      <c r="J80" s="99"/>
      <c r="K80" s="116">
        <f>IF(I80=0,0,J80/I80)</f>
        <v>0</v>
      </c>
      <c r="L80" s="99"/>
      <c r="M80" s="99"/>
      <c r="N80" s="84"/>
      <c r="P80" s="19"/>
      <c r="Q80" s="37"/>
      <c r="R80" s="37"/>
      <c r="S80" s="72"/>
      <c r="T80" s="1"/>
      <c r="U80" s="1"/>
    </row>
    <row r="81" spans="1:20" ht="18.75" x14ac:dyDescent="0.2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P81" s="37"/>
      <c r="Q81" s="37"/>
      <c r="R81" s="72"/>
      <c r="S81" s="1"/>
      <c r="T81" s="1"/>
    </row>
    <row r="82" spans="1:20" ht="18.75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P82" s="37"/>
      <c r="Q82" s="37"/>
      <c r="R82" s="72"/>
      <c r="S82" s="1"/>
      <c r="T82" s="1"/>
    </row>
    <row r="83" spans="1:20" ht="18.75" x14ac:dyDescent="0.3">
      <c r="A83" s="26" t="s">
        <v>96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P83" s="37"/>
      <c r="Q83" s="37"/>
      <c r="R83" s="72"/>
      <c r="S83" s="1"/>
      <c r="T83" s="1"/>
    </row>
    <row r="84" spans="1:20" ht="18.75" x14ac:dyDescent="0.2">
      <c r="A84" s="93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P84" s="37"/>
      <c r="Q84" s="37"/>
      <c r="R84" s="72"/>
      <c r="S84" s="1"/>
      <c r="T84" s="1"/>
    </row>
    <row r="85" spans="1:20" ht="23.25" customHeight="1" x14ac:dyDescent="0.2">
      <c r="A85" s="311" t="s">
        <v>74</v>
      </c>
      <c r="B85" s="313"/>
      <c r="C85" s="310" t="s">
        <v>72</v>
      </c>
      <c r="D85" s="310"/>
      <c r="E85" s="310"/>
      <c r="F85" s="311" t="s">
        <v>3</v>
      </c>
      <c r="G85" s="312"/>
      <c r="H85" s="313"/>
      <c r="I85" s="314" t="s">
        <v>75</v>
      </c>
      <c r="J85" s="314"/>
      <c r="K85" s="314"/>
      <c r="L85" s="315" t="s">
        <v>174</v>
      </c>
      <c r="M85" s="316"/>
      <c r="N85" s="317"/>
      <c r="O85" s="307" t="s">
        <v>18</v>
      </c>
      <c r="P85" s="308"/>
      <c r="Q85" s="309"/>
      <c r="R85" s="72"/>
      <c r="S85" s="1"/>
      <c r="T85" s="1"/>
    </row>
    <row r="86" spans="1:20" ht="39.75" customHeight="1" x14ac:dyDescent="0.2">
      <c r="A86" s="238" t="s">
        <v>76</v>
      </c>
      <c r="B86" s="239"/>
      <c r="C86" s="50" t="s">
        <v>77</v>
      </c>
      <c r="D86" s="50" t="s">
        <v>78</v>
      </c>
      <c r="E86" s="50" t="s">
        <v>79</v>
      </c>
      <c r="F86" s="50" t="s">
        <v>77</v>
      </c>
      <c r="G86" s="50" t="s">
        <v>78</v>
      </c>
      <c r="H86" s="50" t="s">
        <v>79</v>
      </c>
      <c r="I86" s="51" t="s">
        <v>77</v>
      </c>
      <c r="J86" s="51" t="s">
        <v>78</v>
      </c>
      <c r="K86" s="50" t="s">
        <v>79</v>
      </c>
      <c r="L86" s="51" t="s">
        <v>77</v>
      </c>
      <c r="M86" s="51" t="s">
        <v>78</v>
      </c>
      <c r="N86" s="50" t="s">
        <v>79</v>
      </c>
      <c r="O86" s="139" t="s">
        <v>77</v>
      </c>
      <c r="P86" s="139" t="s">
        <v>78</v>
      </c>
      <c r="Q86" s="139" t="s">
        <v>79</v>
      </c>
      <c r="R86" s="72"/>
      <c r="S86" s="1"/>
      <c r="T86" s="1"/>
    </row>
    <row r="87" spans="1:20" ht="45" customHeight="1" x14ac:dyDescent="0.3">
      <c r="A87" s="238" t="s">
        <v>175</v>
      </c>
      <c r="B87" s="239"/>
      <c r="C87" s="52">
        <v>151478</v>
      </c>
      <c r="D87" s="52"/>
      <c r="E87" s="53">
        <v>22436</v>
      </c>
      <c r="F87" s="52">
        <v>157852</v>
      </c>
      <c r="G87" s="52"/>
      <c r="H87" s="53">
        <v>16967</v>
      </c>
      <c r="I87" s="52">
        <v>155743</v>
      </c>
      <c r="J87" s="54"/>
      <c r="K87" s="53">
        <v>15975</v>
      </c>
      <c r="L87" s="53">
        <v>154855</v>
      </c>
      <c r="M87" s="54"/>
      <c r="N87" s="53">
        <v>15969</v>
      </c>
      <c r="O87" s="140">
        <f>IF(C87=0,0,F87/C87)</f>
        <v>1.0420787177015804</v>
      </c>
      <c r="P87" s="140">
        <f>IF(D87=0,0,G87/D87)</f>
        <v>0</v>
      </c>
      <c r="Q87" s="140">
        <f>IF(E87=0,0,H87/E87)</f>
        <v>0.75623997147441613</v>
      </c>
      <c r="R87" s="72"/>
      <c r="S87" s="1"/>
      <c r="T87" s="1"/>
    </row>
    <row r="88" spans="1:20" ht="27.75" customHeight="1" x14ac:dyDescent="0.3">
      <c r="A88" s="238" t="s">
        <v>80</v>
      </c>
      <c r="B88" s="239"/>
      <c r="C88" s="55">
        <v>49135</v>
      </c>
      <c r="D88" s="55"/>
      <c r="E88" s="53">
        <v>11217</v>
      </c>
      <c r="F88" s="55">
        <v>40581</v>
      </c>
      <c r="G88" s="55"/>
      <c r="H88" s="53">
        <v>6602</v>
      </c>
      <c r="I88" s="55">
        <v>39630</v>
      </c>
      <c r="J88" s="54"/>
      <c r="K88" s="53">
        <v>6207</v>
      </c>
      <c r="L88" s="53">
        <v>38778</v>
      </c>
      <c r="M88" s="54"/>
      <c r="N88" s="53">
        <v>6205</v>
      </c>
      <c r="O88" s="140">
        <f t="shared" ref="O88:O96" si="1">IF(C88=0,0,F88/C88)</f>
        <v>0.82590821206879006</v>
      </c>
      <c r="P88" s="140">
        <f t="shared" ref="P88:P96" si="2">IF(D88=0,0,G88/D88)</f>
        <v>0</v>
      </c>
      <c r="Q88" s="140">
        <f t="shared" ref="Q88:Q96" si="3">IF(E88=0,0,H88/E88)</f>
        <v>0.58857091914059012</v>
      </c>
      <c r="R88" s="72"/>
      <c r="S88" s="1"/>
      <c r="T88" s="1"/>
    </row>
    <row r="89" spans="1:20" ht="27.75" customHeight="1" x14ac:dyDescent="0.3">
      <c r="A89" s="238" t="s">
        <v>81</v>
      </c>
      <c r="B89" s="239"/>
      <c r="C89" s="56">
        <f>C87/C88</f>
        <v>3.0828940673654217</v>
      </c>
      <c r="D89" s="56"/>
      <c r="E89" s="56">
        <f t="shared" ref="E89:N89" si="4">E87/E88</f>
        <v>2.0001783007934386</v>
      </c>
      <c r="F89" s="56">
        <f t="shared" si="4"/>
        <v>3.8898006456223357</v>
      </c>
      <c r="G89" s="56"/>
      <c r="H89" s="56">
        <f t="shared" si="4"/>
        <v>2.5699787943047561</v>
      </c>
      <c r="I89" s="56">
        <f t="shared" si="4"/>
        <v>3.9299268231138025</v>
      </c>
      <c r="J89" s="56"/>
      <c r="K89" s="56">
        <f t="shared" si="4"/>
        <v>2.5737071048815854</v>
      </c>
      <c r="L89" s="56">
        <f t="shared" si="4"/>
        <v>3.9933725308164423</v>
      </c>
      <c r="M89" s="56"/>
      <c r="N89" s="56">
        <f t="shared" si="4"/>
        <v>2.5735697018533439</v>
      </c>
      <c r="O89" s="140">
        <f t="shared" si="1"/>
        <v>1.2617367190130149</v>
      </c>
      <c r="P89" s="140">
        <f t="shared" si="2"/>
        <v>0</v>
      </c>
      <c r="Q89" s="140">
        <f t="shared" si="3"/>
        <v>1.2848748500497615</v>
      </c>
      <c r="R89" s="72"/>
      <c r="S89" s="1"/>
      <c r="T89" s="1"/>
    </row>
    <row r="90" spans="1:20" ht="40.5" customHeight="1" x14ac:dyDescent="0.2">
      <c r="A90" s="238" t="s">
        <v>176</v>
      </c>
      <c r="B90" s="239"/>
      <c r="C90" s="55">
        <f>SUM(C92:C95)</f>
        <v>88260</v>
      </c>
      <c r="D90" s="55">
        <f t="shared" ref="D90:N90" si="5">SUM(D92:D95)</f>
        <v>750</v>
      </c>
      <c r="E90" s="55">
        <f t="shared" si="5"/>
        <v>5190</v>
      </c>
      <c r="F90" s="55">
        <f t="shared" si="5"/>
        <v>120898</v>
      </c>
      <c r="G90" s="55">
        <f t="shared" si="5"/>
        <v>871</v>
      </c>
      <c r="H90" s="55">
        <f t="shared" si="5"/>
        <v>10052</v>
      </c>
      <c r="I90" s="55">
        <f t="shared" si="5"/>
        <v>113414</v>
      </c>
      <c r="J90" s="55">
        <f t="shared" si="5"/>
        <v>869</v>
      </c>
      <c r="K90" s="55">
        <f t="shared" si="5"/>
        <v>9825</v>
      </c>
      <c r="L90" s="55">
        <f t="shared" si="5"/>
        <v>106657</v>
      </c>
      <c r="M90" s="55">
        <f t="shared" si="5"/>
        <v>869</v>
      </c>
      <c r="N90" s="55">
        <f t="shared" si="5"/>
        <v>9825</v>
      </c>
      <c r="O90" s="140">
        <f t="shared" si="1"/>
        <v>1.3697937910718332</v>
      </c>
      <c r="P90" s="140">
        <f t="shared" si="2"/>
        <v>1.1613333333333333</v>
      </c>
      <c r="Q90" s="140">
        <f t="shared" si="3"/>
        <v>1.9368015414258188</v>
      </c>
      <c r="R90" s="72"/>
      <c r="S90" s="1"/>
      <c r="T90" s="1"/>
    </row>
    <row r="91" spans="1:20" ht="18.75" x14ac:dyDescent="0.3">
      <c r="A91" s="240" t="s">
        <v>2</v>
      </c>
      <c r="B91" s="241"/>
      <c r="C91" s="55"/>
      <c r="D91" s="55"/>
      <c r="E91" s="53"/>
      <c r="F91" s="55"/>
      <c r="G91" s="55"/>
      <c r="H91" s="53"/>
      <c r="I91" s="55"/>
      <c r="J91" s="54"/>
      <c r="K91" s="54"/>
      <c r="L91" s="53"/>
      <c r="M91" s="54"/>
      <c r="N91" s="53"/>
      <c r="O91" s="140">
        <f t="shared" si="1"/>
        <v>0</v>
      </c>
      <c r="P91" s="140">
        <f t="shared" si="2"/>
        <v>0</v>
      </c>
      <c r="Q91" s="140">
        <f t="shared" si="3"/>
        <v>0</v>
      </c>
      <c r="R91" s="72"/>
      <c r="S91" s="1"/>
      <c r="T91" s="1"/>
    </row>
    <row r="92" spans="1:20" ht="18.75" x14ac:dyDescent="0.3">
      <c r="A92" s="240" t="s">
        <v>177</v>
      </c>
      <c r="B92" s="241"/>
      <c r="C92" s="55">
        <v>18690</v>
      </c>
      <c r="D92" s="55"/>
      <c r="E92" s="53">
        <v>1580</v>
      </c>
      <c r="F92" s="55">
        <v>23978</v>
      </c>
      <c r="G92" s="55"/>
      <c r="H92" s="53">
        <v>1613</v>
      </c>
      <c r="I92" s="55">
        <v>16786</v>
      </c>
      <c r="J92" s="54"/>
      <c r="K92" s="54">
        <v>1577</v>
      </c>
      <c r="L92" s="53">
        <v>10029</v>
      </c>
      <c r="M92" s="54"/>
      <c r="N92" s="53">
        <v>1577</v>
      </c>
      <c r="O92" s="140">
        <f t="shared" si="1"/>
        <v>1.282932049224184</v>
      </c>
      <c r="P92" s="140">
        <f t="shared" si="2"/>
        <v>0</v>
      </c>
      <c r="Q92" s="140">
        <f t="shared" si="3"/>
        <v>1.020886075949367</v>
      </c>
      <c r="R92" s="72"/>
      <c r="S92" s="1"/>
      <c r="T92" s="1"/>
    </row>
    <row r="93" spans="1:20" ht="18.75" x14ac:dyDescent="0.3">
      <c r="A93" s="240" t="s">
        <v>178</v>
      </c>
      <c r="B93" s="241"/>
      <c r="C93" s="55">
        <v>6780</v>
      </c>
      <c r="D93" s="55">
        <v>750</v>
      </c>
      <c r="E93" s="53"/>
      <c r="F93" s="55">
        <v>6316</v>
      </c>
      <c r="G93" s="55">
        <v>871</v>
      </c>
      <c r="H93" s="53"/>
      <c r="I93" s="55">
        <v>6316</v>
      </c>
      <c r="J93" s="54">
        <v>869</v>
      </c>
      <c r="K93" s="54"/>
      <c r="L93" s="53">
        <v>6316</v>
      </c>
      <c r="M93" s="54">
        <v>869</v>
      </c>
      <c r="N93" s="53"/>
      <c r="O93" s="140">
        <f t="shared" si="1"/>
        <v>0.9315634218289085</v>
      </c>
      <c r="P93" s="140">
        <f t="shared" si="2"/>
        <v>1.1613333333333333</v>
      </c>
      <c r="Q93" s="140">
        <f t="shared" si="3"/>
        <v>0</v>
      </c>
      <c r="R93" s="72"/>
      <c r="S93" s="1"/>
      <c r="T93" s="1"/>
    </row>
    <row r="94" spans="1:20" ht="18.75" x14ac:dyDescent="0.3">
      <c r="A94" s="240" t="s">
        <v>179</v>
      </c>
      <c r="B94" s="241"/>
      <c r="C94" s="55">
        <v>39800</v>
      </c>
      <c r="D94" s="55"/>
      <c r="E94" s="53">
        <v>3340</v>
      </c>
      <c r="F94" s="55">
        <v>40000</v>
      </c>
      <c r="G94" s="55"/>
      <c r="H94" s="53">
        <v>7758</v>
      </c>
      <c r="I94" s="55">
        <v>39708</v>
      </c>
      <c r="J94" s="54"/>
      <c r="K94" s="54">
        <v>7584</v>
      </c>
      <c r="L94" s="53">
        <v>39708</v>
      </c>
      <c r="M94" s="54"/>
      <c r="N94" s="53">
        <v>7584</v>
      </c>
      <c r="O94" s="140">
        <f t="shared" si="1"/>
        <v>1.0050251256281406</v>
      </c>
      <c r="P94" s="140">
        <f t="shared" si="2"/>
        <v>0</v>
      </c>
      <c r="Q94" s="140">
        <f t="shared" si="3"/>
        <v>2.3227544910179643</v>
      </c>
      <c r="R94" s="72"/>
      <c r="S94" s="1"/>
      <c r="T94" s="1"/>
    </row>
    <row r="95" spans="1:20" ht="18.75" x14ac:dyDescent="0.3">
      <c r="A95" s="240" t="s">
        <v>180</v>
      </c>
      <c r="B95" s="241"/>
      <c r="C95" s="55">
        <v>22990</v>
      </c>
      <c r="D95" s="55"/>
      <c r="E95" s="53">
        <v>270</v>
      </c>
      <c r="F95" s="55">
        <v>50604</v>
      </c>
      <c r="G95" s="55"/>
      <c r="H95" s="53">
        <v>681</v>
      </c>
      <c r="I95" s="55">
        <v>50604</v>
      </c>
      <c r="J95" s="54"/>
      <c r="K95" s="54">
        <v>664</v>
      </c>
      <c r="L95" s="53">
        <v>50604</v>
      </c>
      <c r="M95" s="54"/>
      <c r="N95" s="53">
        <v>664</v>
      </c>
      <c r="O95" s="140">
        <f t="shared" si="1"/>
        <v>2.2011309264897783</v>
      </c>
      <c r="P95" s="140">
        <f t="shared" si="2"/>
        <v>0</v>
      </c>
      <c r="Q95" s="140">
        <f t="shared" si="3"/>
        <v>2.5222222222222221</v>
      </c>
      <c r="R95" s="72"/>
      <c r="S95" s="1"/>
      <c r="T95" s="1"/>
    </row>
    <row r="96" spans="1:20" ht="18.75" x14ac:dyDescent="0.3">
      <c r="A96" s="238" t="s">
        <v>181</v>
      </c>
      <c r="B96" s="239"/>
      <c r="C96" s="55">
        <v>33200</v>
      </c>
      <c r="D96" s="55"/>
      <c r="E96" s="54"/>
      <c r="F96" s="55">
        <v>25076</v>
      </c>
      <c r="G96" s="55"/>
      <c r="H96" s="54"/>
      <c r="I96" s="55">
        <v>25076</v>
      </c>
      <c r="J96" s="54"/>
      <c r="K96" s="54"/>
      <c r="L96" s="53">
        <v>25076</v>
      </c>
      <c r="M96" s="54"/>
      <c r="N96" s="54"/>
      <c r="O96" s="140">
        <f t="shared" si="1"/>
        <v>0.75530120481927709</v>
      </c>
      <c r="P96" s="140">
        <f t="shared" si="2"/>
        <v>0</v>
      </c>
      <c r="Q96" s="140">
        <f t="shared" si="3"/>
        <v>0</v>
      </c>
      <c r="R96" s="72"/>
      <c r="S96" s="1"/>
      <c r="T96" s="1"/>
    </row>
    <row r="97" spans="1:20" ht="18.75" x14ac:dyDescent="0.2">
      <c r="A97" s="328" t="s">
        <v>82</v>
      </c>
      <c r="B97" s="329"/>
      <c r="C97" s="57" t="s">
        <v>9</v>
      </c>
      <c r="D97" s="57" t="s">
        <v>9</v>
      </c>
      <c r="E97" s="57" t="s">
        <v>9</v>
      </c>
      <c r="F97" s="57">
        <f>F87+F90+F96</f>
        <v>303826</v>
      </c>
      <c r="G97" s="57">
        <f t="shared" ref="G97:N97" si="6">G87+G90+G96</f>
        <v>871</v>
      </c>
      <c r="H97" s="57">
        <f t="shared" si="6"/>
        <v>27019</v>
      </c>
      <c r="I97" s="57">
        <f t="shared" si="6"/>
        <v>294233</v>
      </c>
      <c r="J97" s="57">
        <f t="shared" si="6"/>
        <v>869</v>
      </c>
      <c r="K97" s="57">
        <f t="shared" si="6"/>
        <v>25800</v>
      </c>
      <c r="L97" s="57">
        <f t="shared" si="6"/>
        <v>286588</v>
      </c>
      <c r="M97" s="57">
        <f t="shared" si="6"/>
        <v>869</v>
      </c>
      <c r="N97" s="57">
        <f t="shared" si="6"/>
        <v>25794</v>
      </c>
      <c r="O97" s="138"/>
      <c r="P97" s="138"/>
      <c r="Q97" s="138"/>
      <c r="R97" s="72"/>
      <c r="S97" s="1"/>
      <c r="T97" s="1"/>
    </row>
    <row r="98" spans="1:20" ht="18.75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72"/>
      <c r="N98" s="72"/>
      <c r="P98" s="37"/>
      <c r="Q98" s="37"/>
      <c r="R98" s="72"/>
      <c r="S98" s="1"/>
      <c r="T98" s="1"/>
    </row>
    <row r="99" spans="1:20" ht="18.75" x14ac:dyDescent="0.3">
      <c r="A99" s="59" t="s">
        <v>206</v>
      </c>
      <c r="B99" s="59"/>
      <c r="C99" s="59"/>
      <c r="D99" s="60"/>
      <c r="E99" s="58"/>
      <c r="F99" s="58" t="s">
        <v>207</v>
      </c>
      <c r="G99" s="58"/>
      <c r="H99" s="58"/>
      <c r="I99" s="58"/>
      <c r="J99" s="58"/>
      <c r="K99" s="58"/>
      <c r="L99" s="58"/>
      <c r="M99" s="72"/>
      <c r="N99" s="72"/>
      <c r="P99" s="37"/>
      <c r="Q99" s="37"/>
      <c r="R99" s="72"/>
      <c r="S99" s="1"/>
      <c r="T99" s="1"/>
    </row>
    <row r="100" spans="1:20" ht="37.5" customHeight="1" x14ac:dyDescent="0.3">
      <c r="A100" s="59"/>
      <c r="B100" s="60"/>
      <c r="C100" s="60"/>
      <c r="D100" s="60"/>
      <c r="E100" s="58"/>
      <c r="F100" s="58"/>
      <c r="G100" s="58"/>
      <c r="H100" s="58"/>
      <c r="I100" s="58"/>
      <c r="J100" s="58"/>
      <c r="K100" s="58"/>
      <c r="L100" s="61"/>
      <c r="M100" s="72"/>
      <c r="N100" s="72"/>
      <c r="P100" s="37"/>
      <c r="Q100" s="37"/>
      <c r="R100" s="72"/>
      <c r="S100" s="1"/>
      <c r="T100" s="1"/>
    </row>
    <row r="101" spans="1:20" ht="18.75" x14ac:dyDescent="0.3">
      <c r="A101" s="62"/>
      <c r="B101" s="60"/>
      <c r="C101" s="60"/>
      <c r="D101" s="60"/>
      <c r="E101" s="58"/>
      <c r="F101" s="58"/>
      <c r="G101" s="58"/>
      <c r="H101" s="58"/>
      <c r="I101" s="58"/>
      <c r="J101" s="58"/>
      <c r="K101" s="58"/>
      <c r="L101" s="58"/>
      <c r="M101" s="72"/>
      <c r="N101" s="72"/>
      <c r="P101" s="37"/>
      <c r="Q101" s="37"/>
      <c r="R101" s="72"/>
      <c r="S101" s="1"/>
      <c r="T101" s="1"/>
    </row>
    <row r="102" spans="1:20" ht="18.75" x14ac:dyDescent="0.2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P102" s="37"/>
      <c r="Q102" s="37"/>
      <c r="R102" s="72"/>
      <c r="S102" s="1"/>
      <c r="T102" s="1"/>
    </row>
    <row r="103" spans="1:20" ht="18.75" x14ac:dyDescent="0.2">
      <c r="A103" s="336" t="s">
        <v>83</v>
      </c>
      <c r="B103" s="337"/>
      <c r="C103" s="337"/>
      <c r="D103" s="338"/>
      <c r="E103" s="5" t="s">
        <v>72</v>
      </c>
      <c r="F103" s="5" t="s">
        <v>3</v>
      </c>
      <c r="G103" s="119" t="s">
        <v>84</v>
      </c>
      <c r="J103" s="72"/>
      <c r="K103" s="72"/>
      <c r="L103" s="72"/>
      <c r="M103" s="72"/>
      <c r="N103" s="72"/>
      <c r="P103" s="37"/>
      <c r="Q103" s="37"/>
      <c r="R103" s="72"/>
      <c r="S103" s="1"/>
      <c r="T103" s="1"/>
    </row>
    <row r="104" spans="1:20" ht="18.75" x14ac:dyDescent="0.2">
      <c r="A104" s="290" t="s">
        <v>85</v>
      </c>
      <c r="B104" s="290"/>
      <c r="C104" s="290"/>
      <c r="D104" s="290"/>
      <c r="E104" s="5">
        <v>750</v>
      </c>
      <c r="F104" s="5">
        <v>527</v>
      </c>
      <c r="G104" s="115">
        <f t="shared" ref="G104:G112" si="7">IF(E104=0,0,F104/E104)</f>
        <v>0.70266666666666666</v>
      </c>
      <c r="J104" s="72"/>
      <c r="K104" s="72"/>
      <c r="L104" s="72"/>
      <c r="M104" s="72"/>
      <c r="N104" s="72"/>
      <c r="P104" s="37"/>
      <c r="Q104" s="37"/>
      <c r="R104" s="72"/>
      <c r="S104" s="1"/>
      <c r="T104" s="1"/>
    </row>
    <row r="105" spans="1:20" ht="18.75" x14ac:dyDescent="0.2">
      <c r="A105" s="290" t="s">
        <v>100</v>
      </c>
      <c r="B105" s="290"/>
      <c r="C105" s="290"/>
      <c r="D105" s="290"/>
      <c r="E105" s="169">
        <v>3557</v>
      </c>
      <c r="F105" s="169">
        <v>4236</v>
      </c>
      <c r="G105" s="115">
        <f t="shared" si="7"/>
        <v>1.1908912004498173</v>
      </c>
      <c r="J105" s="72"/>
      <c r="K105" s="72"/>
      <c r="L105" s="72"/>
      <c r="M105" s="72"/>
      <c r="N105" s="72"/>
      <c r="P105" s="37"/>
      <c r="Q105" s="37"/>
      <c r="R105" s="72"/>
      <c r="S105" s="1"/>
      <c r="T105" s="1"/>
    </row>
    <row r="106" spans="1:20" ht="18.75" x14ac:dyDescent="0.2">
      <c r="A106" s="290" t="s">
        <v>131</v>
      </c>
      <c r="B106" s="290"/>
      <c r="C106" s="290"/>
      <c r="D106" s="290"/>
      <c r="E106" s="21">
        <v>4500</v>
      </c>
      <c r="F106" s="21">
        <v>4158</v>
      </c>
      <c r="G106" s="115">
        <f t="shared" si="7"/>
        <v>0.92400000000000004</v>
      </c>
      <c r="J106" s="72"/>
      <c r="K106" s="72"/>
      <c r="L106" s="72"/>
      <c r="M106" s="72"/>
      <c r="N106" s="72"/>
      <c r="P106" s="37"/>
      <c r="Q106" s="37"/>
      <c r="R106" s="72"/>
      <c r="S106" s="1"/>
      <c r="T106" s="1"/>
    </row>
    <row r="107" spans="1:20" ht="18.75" x14ac:dyDescent="0.2">
      <c r="A107" s="290" t="s">
        <v>151</v>
      </c>
      <c r="B107" s="290"/>
      <c r="C107" s="290"/>
      <c r="D107" s="290"/>
      <c r="E107" s="21">
        <v>800</v>
      </c>
      <c r="F107" s="21">
        <v>682</v>
      </c>
      <c r="G107" s="115">
        <f>IF(E107=0,0,F107/E107)</f>
        <v>0.85250000000000004</v>
      </c>
      <c r="J107" s="72"/>
      <c r="K107" s="72"/>
      <c r="L107" s="72"/>
      <c r="M107" s="72"/>
      <c r="N107" s="72"/>
      <c r="P107" s="37"/>
      <c r="Q107" s="37"/>
      <c r="R107" s="72"/>
      <c r="S107" s="1"/>
      <c r="T107" s="1"/>
    </row>
    <row r="108" spans="1:20" ht="18.75" x14ac:dyDescent="0.2">
      <c r="A108" s="290" t="s">
        <v>86</v>
      </c>
      <c r="B108" s="290"/>
      <c r="C108" s="290"/>
      <c r="D108" s="290"/>
      <c r="E108" s="21">
        <v>18675</v>
      </c>
      <c r="F108" s="21">
        <v>18209</v>
      </c>
      <c r="G108" s="115">
        <f t="shared" si="7"/>
        <v>0.97504685408299863</v>
      </c>
      <c r="J108" s="72"/>
      <c r="K108" s="72"/>
      <c r="L108" s="72"/>
      <c r="M108" s="72"/>
      <c r="N108" s="72"/>
      <c r="P108" s="37"/>
      <c r="Q108" s="37"/>
      <c r="R108" s="72"/>
      <c r="S108" s="1"/>
      <c r="T108" s="1"/>
    </row>
    <row r="109" spans="1:20" ht="18.75" x14ac:dyDescent="0.2">
      <c r="A109" s="290" t="s">
        <v>132</v>
      </c>
      <c r="B109" s="290"/>
      <c r="C109" s="290"/>
      <c r="D109" s="290"/>
      <c r="E109" s="21">
        <v>1901</v>
      </c>
      <c r="F109" s="21">
        <v>1820</v>
      </c>
      <c r="G109" s="115">
        <f t="shared" si="7"/>
        <v>0.95739084692267229</v>
      </c>
      <c r="J109" s="72"/>
      <c r="K109" s="72"/>
      <c r="L109" s="72"/>
      <c r="M109" s="72"/>
      <c r="N109" s="72"/>
      <c r="P109" s="37"/>
      <c r="Q109" s="37"/>
      <c r="R109" s="72"/>
      <c r="S109" s="1"/>
      <c r="T109" s="1"/>
    </row>
    <row r="110" spans="1:20" ht="18.75" x14ac:dyDescent="0.2">
      <c r="A110" s="290" t="s">
        <v>133</v>
      </c>
      <c r="B110" s="290"/>
      <c r="C110" s="290"/>
      <c r="D110" s="290"/>
      <c r="E110" s="21">
        <v>258</v>
      </c>
      <c r="F110" s="21">
        <v>258</v>
      </c>
      <c r="G110" s="115">
        <f t="shared" si="7"/>
        <v>1</v>
      </c>
      <c r="J110" s="72"/>
      <c r="K110" s="72"/>
      <c r="L110" s="72"/>
      <c r="M110" s="72"/>
      <c r="N110" s="72"/>
      <c r="P110" s="37"/>
      <c r="Q110" s="37"/>
      <c r="R110" s="72"/>
      <c r="S110" s="1"/>
      <c r="T110" s="1"/>
    </row>
    <row r="111" spans="1:20" ht="18.75" x14ac:dyDescent="0.2">
      <c r="A111" s="290" t="s">
        <v>134</v>
      </c>
      <c r="B111" s="290"/>
      <c r="C111" s="290"/>
      <c r="D111" s="290"/>
      <c r="E111" s="21">
        <v>4012</v>
      </c>
      <c r="F111" s="21">
        <v>3515</v>
      </c>
      <c r="G111" s="115">
        <f t="shared" si="7"/>
        <v>0.87612163509471586</v>
      </c>
      <c r="J111" s="72"/>
      <c r="K111" s="72"/>
      <c r="L111" s="72"/>
      <c r="M111" s="72"/>
      <c r="N111" s="72"/>
      <c r="P111" s="37"/>
      <c r="Q111" s="37"/>
      <c r="R111" s="72"/>
      <c r="S111" s="1"/>
      <c r="T111" s="1"/>
    </row>
    <row r="112" spans="1:20" ht="35.450000000000003" customHeight="1" x14ac:dyDescent="0.2">
      <c r="A112" s="290" t="s">
        <v>135</v>
      </c>
      <c r="B112" s="290"/>
      <c r="C112" s="290"/>
      <c r="D112" s="290"/>
      <c r="E112" s="21">
        <v>68.900000000000006</v>
      </c>
      <c r="F112" s="21">
        <v>68.900000000000006</v>
      </c>
      <c r="G112" s="115">
        <f t="shared" si="7"/>
        <v>1</v>
      </c>
      <c r="J112" s="72"/>
      <c r="K112" s="72"/>
      <c r="L112" s="72"/>
      <c r="M112" s="72"/>
      <c r="N112" s="72"/>
      <c r="P112" s="37"/>
      <c r="Q112" s="37"/>
      <c r="R112" s="72"/>
      <c r="S112" s="1"/>
      <c r="T112" s="1"/>
    </row>
    <row r="113" spans="1:20" ht="18.75" x14ac:dyDescent="0.2">
      <c r="A113" s="290" t="s">
        <v>7</v>
      </c>
      <c r="B113" s="290"/>
      <c r="C113" s="290"/>
      <c r="D113" s="290"/>
      <c r="E113" s="63" t="s">
        <v>9</v>
      </c>
      <c r="F113" s="67">
        <v>20.9</v>
      </c>
      <c r="G113" s="63" t="s">
        <v>9</v>
      </c>
      <c r="J113" s="72"/>
      <c r="K113" s="72"/>
      <c r="L113" s="72"/>
      <c r="M113" s="72"/>
      <c r="N113" s="72"/>
      <c r="P113" s="37"/>
      <c r="Q113" s="37"/>
      <c r="R113" s="72"/>
      <c r="S113" s="1"/>
      <c r="T113" s="1"/>
    </row>
    <row r="114" spans="1:20" ht="21.75" customHeight="1" x14ac:dyDescent="0.2">
      <c r="A114" s="290" t="s">
        <v>45</v>
      </c>
      <c r="B114" s="290"/>
      <c r="C114" s="290"/>
      <c r="D114" s="290"/>
      <c r="E114" s="63" t="s">
        <v>9</v>
      </c>
      <c r="F114" s="67">
        <v>55</v>
      </c>
      <c r="G114" s="63" t="s">
        <v>9</v>
      </c>
      <c r="J114" s="72"/>
      <c r="K114" s="72"/>
      <c r="L114" s="72"/>
      <c r="M114" s="72"/>
      <c r="N114" s="72"/>
      <c r="P114" s="37"/>
      <c r="Q114" s="37"/>
      <c r="R114" s="72"/>
      <c r="S114" s="1"/>
      <c r="T114" s="1"/>
    </row>
    <row r="115" spans="1:20" ht="36.75" customHeight="1" x14ac:dyDescent="0.2">
      <c r="A115" s="290" t="s">
        <v>46</v>
      </c>
      <c r="B115" s="290"/>
      <c r="C115" s="290"/>
      <c r="D115" s="290"/>
      <c r="E115" s="63" t="s">
        <v>9</v>
      </c>
      <c r="F115" s="67">
        <v>56</v>
      </c>
      <c r="G115" s="63" t="s">
        <v>9</v>
      </c>
      <c r="J115" s="72"/>
      <c r="K115" s="72"/>
      <c r="L115" s="72"/>
      <c r="M115" s="72"/>
      <c r="N115" s="72"/>
      <c r="P115" s="37"/>
      <c r="Q115" s="37"/>
      <c r="R115" s="72"/>
      <c r="S115" s="1"/>
      <c r="T115" s="1"/>
    </row>
    <row r="116" spans="1:20" ht="19.5" thickBot="1" x14ac:dyDescent="0.25">
      <c r="A116" s="23"/>
      <c r="B116" s="28"/>
      <c r="C116" s="72"/>
      <c r="D116" s="28"/>
      <c r="E116" s="72"/>
      <c r="F116" s="72"/>
      <c r="G116" s="72"/>
      <c r="J116" s="72"/>
      <c r="K116" s="72"/>
      <c r="L116" s="72"/>
      <c r="M116" s="72"/>
      <c r="N116" s="72"/>
      <c r="P116" s="37"/>
      <c r="Q116" s="37"/>
      <c r="R116" s="72"/>
      <c r="S116" s="1"/>
      <c r="T116" s="1"/>
    </row>
    <row r="117" spans="1:20" ht="18.75" customHeight="1" x14ac:dyDescent="0.2">
      <c r="A117" s="330"/>
      <c r="B117" s="331"/>
      <c r="C117" s="331"/>
      <c r="D117" s="332"/>
      <c r="E117" s="299"/>
      <c r="F117" s="323" t="s">
        <v>87</v>
      </c>
      <c r="G117" s="324"/>
      <c r="J117" s="72"/>
      <c r="L117" s="72"/>
      <c r="M117" s="72"/>
      <c r="N117" s="72"/>
      <c r="P117" s="37"/>
      <c r="Q117" s="37"/>
      <c r="R117" s="72"/>
      <c r="S117" s="1"/>
      <c r="T117" s="1"/>
    </row>
    <row r="118" spans="1:20" ht="45" customHeight="1" x14ac:dyDescent="0.2">
      <c r="A118" s="333"/>
      <c r="B118" s="334"/>
      <c r="C118" s="334"/>
      <c r="D118" s="335"/>
      <c r="E118" s="300"/>
      <c r="F118" s="21" t="s">
        <v>5</v>
      </c>
      <c r="G118" s="143" t="s">
        <v>88</v>
      </c>
      <c r="J118" s="72"/>
      <c r="L118" s="72"/>
      <c r="M118" s="72"/>
      <c r="N118" s="72"/>
      <c r="P118" s="37"/>
      <c r="Q118" s="37"/>
      <c r="R118" s="72"/>
      <c r="S118" s="1"/>
      <c r="T118" s="1"/>
    </row>
    <row r="119" spans="1:20" ht="18.75" customHeight="1" x14ac:dyDescent="0.2">
      <c r="A119" s="325" t="s">
        <v>31</v>
      </c>
      <c r="B119" s="326"/>
      <c r="C119" s="326"/>
      <c r="D119" s="327"/>
      <c r="E119" s="67" t="s">
        <v>9</v>
      </c>
      <c r="F119" s="67">
        <v>17</v>
      </c>
      <c r="G119" s="83">
        <v>0</v>
      </c>
      <c r="J119" s="72"/>
      <c r="L119" s="72"/>
      <c r="M119" s="72"/>
      <c r="N119" s="72"/>
      <c r="P119" s="37"/>
      <c r="Q119" s="37"/>
      <c r="R119" s="72"/>
      <c r="S119" s="1"/>
      <c r="T119" s="1"/>
    </row>
    <row r="120" spans="1:20" ht="18.75" customHeight="1" x14ac:dyDescent="0.25">
      <c r="A120" s="325" t="s">
        <v>30</v>
      </c>
      <c r="B120" s="326"/>
      <c r="C120" s="326"/>
      <c r="D120" s="327"/>
      <c r="E120" s="67" t="s">
        <v>9</v>
      </c>
      <c r="F120" s="67">
        <v>0</v>
      </c>
      <c r="G120" s="83">
        <v>0</v>
      </c>
      <c r="J120" s="72"/>
      <c r="L120" s="72"/>
      <c r="M120" s="72"/>
      <c r="N120" s="72"/>
      <c r="P120" s="37"/>
      <c r="Q120" s="37"/>
      <c r="R120" s="11"/>
    </row>
    <row r="121" spans="1:20" ht="26.25" customHeight="1" thickBot="1" x14ac:dyDescent="0.3">
      <c r="A121" s="325" t="s">
        <v>0</v>
      </c>
      <c r="B121" s="326"/>
      <c r="C121" s="326"/>
      <c r="D121" s="327"/>
      <c r="E121" s="99" t="s">
        <v>9</v>
      </c>
      <c r="F121" s="99">
        <v>0</v>
      </c>
      <c r="G121" s="84">
        <v>0</v>
      </c>
      <c r="J121" s="72"/>
      <c r="L121" s="72"/>
      <c r="M121" s="72"/>
      <c r="N121" s="72"/>
      <c r="P121" s="37"/>
      <c r="Q121" s="37"/>
      <c r="R121" s="11"/>
    </row>
    <row r="122" spans="1:20" ht="18.75" customHeight="1" x14ac:dyDescent="0.2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P122" s="37"/>
      <c r="Q122" s="37"/>
    </row>
    <row r="123" spans="1:20" ht="18.75" hidden="1" customHeight="1" x14ac:dyDescent="0.2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1:20" ht="18.75" hidden="1" x14ac:dyDescent="0.2">
      <c r="A124" s="107" t="s">
        <v>47</v>
      </c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72"/>
      <c r="M124" s="72"/>
      <c r="N124" s="72"/>
    </row>
    <row r="125" spans="1:20" ht="18.75" hidden="1" x14ac:dyDescent="0.2">
      <c r="A125" s="318" t="s">
        <v>19</v>
      </c>
      <c r="B125" s="320" t="s">
        <v>20</v>
      </c>
      <c r="C125" s="321"/>
      <c r="D125" s="320" t="s">
        <v>143</v>
      </c>
      <c r="E125" s="322"/>
      <c r="F125" s="322"/>
      <c r="G125" s="322"/>
      <c r="H125" s="321"/>
      <c r="I125" s="291" t="s">
        <v>48</v>
      </c>
      <c r="J125" s="291" t="s">
        <v>49</v>
      </c>
      <c r="K125" s="288" t="s">
        <v>58</v>
      </c>
      <c r="L125" s="72"/>
      <c r="M125" s="72"/>
      <c r="N125" s="72"/>
    </row>
    <row r="126" spans="1:20" ht="47.25" hidden="1" x14ac:dyDescent="0.2">
      <c r="A126" s="319"/>
      <c r="B126" s="94" t="s">
        <v>21</v>
      </c>
      <c r="C126" s="70" t="s">
        <v>22</v>
      </c>
      <c r="D126" s="95" t="s">
        <v>23</v>
      </c>
      <c r="E126" s="110" t="s">
        <v>24</v>
      </c>
      <c r="F126" s="95" t="s">
        <v>25</v>
      </c>
      <c r="G126" s="104" t="s">
        <v>26</v>
      </c>
      <c r="H126" s="95" t="s">
        <v>27</v>
      </c>
      <c r="I126" s="292"/>
      <c r="J126" s="292"/>
      <c r="K126" s="289"/>
    </row>
    <row r="127" spans="1:20" ht="18.75" hidden="1" x14ac:dyDescent="0.2">
      <c r="A127" s="130">
        <v>1</v>
      </c>
      <c r="B127" s="73">
        <v>2</v>
      </c>
      <c r="C127" s="73">
        <v>3</v>
      </c>
      <c r="D127" s="73">
        <v>4</v>
      </c>
      <c r="E127" s="73">
        <v>5</v>
      </c>
      <c r="F127" s="73">
        <v>6</v>
      </c>
      <c r="G127" s="73">
        <v>7</v>
      </c>
      <c r="H127" s="73">
        <v>8</v>
      </c>
      <c r="I127" s="73">
        <v>9</v>
      </c>
      <c r="J127" s="73">
        <v>10</v>
      </c>
      <c r="K127" s="73">
        <v>11</v>
      </c>
      <c r="P127" s="37"/>
      <c r="Q127" s="109"/>
    </row>
    <row r="128" spans="1:20" ht="18.75" hidden="1" x14ac:dyDescent="0.25">
      <c r="A128" s="147" t="s">
        <v>28</v>
      </c>
      <c r="B128" s="94"/>
      <c r="C128" s="70"/>
      <c r="D128" s="95"/>
      <c r="E128" s="103"/>
      <c r="F128" s="95"/>
      <c r="G128" s="104"/>
      <c r="H128" s="95"/>
      <c r="I128" s="105"/>
      <c r="J128" s="105"/>
      <c r="K128" s="106"/>
      <c r="P128" s="37"/>
      <c r="Q128" s="109"/>
      <c r="R128" s="11"/>
    </row>
    <row r="129" spans="1:18" ht="18.75" hidden="1" x14ac:dyDescent="0.25">
      <c r="A129" s="147"/>
      <c r="B129" s="7"/>
      <c r="C129" s="7"/>
      <c r="D129" s="2"/>
      <c r="E129" s="2"/>
      <c r="F129" s="2"/>
      <c r="G129" s="2"/>
      <c r="H129" s="2"/>
      <c r="I129" s="2"/>
      <c r="J129" s="7"/>
      <c r="K129" s="7"/>
      <c r="P129" s="37"/>
      <c r="Q129" s="109"/>
      <c r="R129" s="11"/>
    </row>
    <row r="130" spans="1:18" ht="15.75" hidden="1" customHeight="1" x14ac:dyDescent="0.25">
      <c r="A130" s="42"/>
      <c r="B130" s="37"/>
      <c r="C130" s="37"/>
      <c r="D130" s="3"/>
      <c r="E130" s="3"/>
      <c r="F130" s="3"/>
      <c r="G130" s="3"/>
      <c r="H130" s="3"/>
      <c r="I130" s="3"/>
      <c r="J130" s="37"/>
      <c r="K130" s="37"/>
      <c r="L130" s="37"/>
      <c r="M130" s="37"/>
      <c r="N130" s="109"/>
      <c r="P130" s="37"/>
      <c r="Q130" s="109"/>
      <c r="R130" s="11"/>
    </row>
    <row r="131" spans="1:18" ht="15.75" hidden="1" customHeight="1" x14ac:dyDescent="0.25">
      <c r="A131" s="42"/>
      <c r="B131" s="37"/>
      <c r="C131" s="37"/>
      <c r="D131" s="3"/>
      <c r="E131" s="3"/>
      <c r="F131" s="3"/>
      <c r="G131" s="3"/>
      <c r="H131" s="3"/>
      <c r="I131" s="3"/>
      <c r="J131" s="37"/>
      <c r="K131" s="37"/>
      <c r="L131" s="37"/>
      <c r="M131" s="37"/>
      <c r="N131" s="109"/>
      <c r="P131" s="37"/>
      <c r="Q131" s="109"/>
      <c r="R131" s="11"/>
    </row>
    <row r="132" spans="1:18" ht="15.75" hidden="1" customHeight="1" x14ac:dyDescent="0.25">
      <c r="A132" s="42"/>
      <c r="B132" s="37"/>
      <c r="C132" s="37"/>
      <c r="D132" s="3"/>
      <c r="E132" s="3"/>
      <c r="F132" s="3"/>
      <c r="G132" s="3"/>
      <c r="H132" s="3"/>
      <c r="I132" s="3"/>
      <c r="J132" s="37"/>
      <c r="K132" s="37"/>
      <c r="L132" s="37"/>
      <c r="M132" s="37"/>
      <c r="N132" s="109"/>
      <c r="P132" s="37"/>
      <c r="Q132" s="109"/>
      <c r="R132" s="11"/>
    </row>
    <row r="133" spans="1:18" ht="18.75" hidden="1" x14ac:dyDescent="0.25">
      <c r="A133" s="281" t="s">
        <v>63</v>
      </c>
      <c r="B133" s="282"/>
      <c r="C133" s="283"/>
      <c r="D133" s="284" t="s">
        <v>64</v>
      </c>
      <c r="E133" s="285"/>
      <c r="F133" s="286"/>
      <c r="G133" s="3"/>
      <c r="H133" s="3"/>
      <c r="I133" s="3"/>
      <c r="J133" s="37"/>
      <c r="K133" s="37"/>
      <c r="L133" s="37"/>
      <c r="M133" s="37"/>
      <c r="N133" s="109"/>
      <c r="P133" s="37"/>
      <c r="Q133" s="109"/>
      <c r="R133" s="11"/>
    </row>
    <row r="134" spans="1:18" ht="18.75" hidden="1" x14ac:dyDescent="0.25">
      <c r="A134" s="73">
        <v>12</v>
      </c>
      <c r="B134" s="73">
        <v>13</v>
      </c>
      <c r="C134" s="73">
        <v>14</v>
      </c>
      <c r="D134" s="73">
        <v>15</v>
      </c>
      <c r="E134" s="73">
        <v>16</v>
      </c>
      <c r="F134" s="73">
        <v>17</v>
      </c>
      <c r="G134" s="3"/>
      <c r="H134" s="3"/>
      <c r="I134" s="3"/>
      <c r="J134" s="37"/>
      <c r="K134" s="37"/>
      <c r="L134" s="37"/>
      <c r="M134" s="37"/>
      <c r="N134" s="109"/>
      <c r="P134" s="37"/>
      <c r="Q134" s="109"/>
      <c r="R134" s="11"/>
    </row>
    <row r="135" spans="1:18" ht="31.5" hidden="1" x14ac:dyDescent="0.25">
      <c r="A135" s="70" t="s">
        <v>72</v>
      </c>
      <c r="B135" s="70" t="s">
        <v>3</v>
      </c>
      <c r="C135" s="94" t="s">
        <v>18</v>
      </c>
      <c r="D135" s="70" t="s">
        <v>72</v>
      </c>
      <c r="E135" s="70" t="s">
        <v>3</v>
      </c>
      <c r="F135" s="94" t="s">
        <v>18</v>
      </c>
      <c r="G135" s="3"/>
      <c r="H135" s="3"/>
      <c r="I135" s="3"/>
      <c r="J135" s="37"/>
      <c r="K135" s="37"/>
      <c r="L135" s="37"/>
      <c r="M135" s="37"/>
      <c r="N135" s="109"/>
      <c r="P135" s="37"/>
      <c r="Q135" s="109"/>
      <c r="R135" s="11"/>
    </row>
    <row r="136" spans="1:18" ht="18.75" hidden="1" x14ac:dyDescent="0.25">
      <c r="A136" s="70"/>
      <c r="B136" s="70"/>
      <c r="C136" s="112">
        <f>IF(A136=0,0,B136/A136)</f>
        <v>0</v>
      </c>
      <c r="D136" s="7"/>
      <c r="E136" s="7"/>
      <c r="F136" s="112">
        <f>IF(D136=0,0,E136/D136)</f>
        <v>0</v>
      </c>
      <c r="G136" s="3"/>
      <c r="H136" s="3"/>
      <c r="I136" s="3"/>
      <c r="J136" s="37"/>
      <c r="K136" s="37"/>
      <c r="L136" s="37"/>
      <c r="M136" s="37"/>
      <c r="N136" s="109"/>
      <c r="P136" s="37"/>
      <c r="Q136" s="109"/>
      <c r="R136" s="11"/>
    </row>
    <row r="137" spans="1:18" ht="18.75" hidden="1" x14ac:dyDescent="0.25">
      <c r="A137" s="7"/>
      <c r="B137" s="7"/>
      <c r="C137" s="112">
        <f>IF(A137=0,0,B137/A137)</f>
        <v>0</v>
      </c>
      <c r="D137" s="7"/>
      <c r="E137" s="7"/>
      <c r="F137" s="112">
        <f>IF(D137=0,0,E137/D137)</f>
        <v>0</v>
      </c>
      <c r="G137" s="3"/>
      <c r="H137" s="3"/>
      <c r="I137" s="3"/>
      <c r="J137" s="37"/>
      <c r="K137" s="37"/>
      <c r="L137" s="37"/>
      <c r="M137" s="37"/>
      <c r="N137" s="109"/>
      <c r="P137" s="37"/>
      <c r="Q137" s="109"/>
      <c r="R137" s="11"/>
    </row>
    <row r="138" spans="1:18" ht="18.75" hidden="1" x14ac:dyDescent="0.25">
      <c r="A138" s="42"/>
      <c r="B138" s="37"/>
      <c r="C138" s="37"/>
      <c r="D138" s="3"/>
      <c r="E138" s="3"/>
      <c r="F138" s="3"/>
      <c r="G138" s="3"/>
      <c r="H138" s="3"/>
      <c r="I138" s="3"/>
      <c r="J138" s="37"/>
      <c r="K138" s="37"/>
      <c r="L138" s="37"/>
      <c r="M138" s="37"/>
      <c r="N138" s="109"/>
      <c r="P138" s="37"/>
      <c r="Q138" s="109"/>
      <c r="R138" s="11"/>
    </row>
    <row r="139" spans="1:18" ht="18.75" hidden="1" x14ac:dyDescent="0.3">
      <c r="A139" s="14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P139" s="11"/>
      <c r="Q139" s="11"/>
      <c r="R139" s="11"/>
    </row>
    <row r="140" spans="1:18" ht="19.5" hidden="1" thickBot="1" x14ac:dyDescent="0.35">
      <c r="A140" s="26" t="s">
        <v>53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P140" s="11"/>
      <c r="Q140" s="11"/>
      <c r="R140" s="11"/>
    </row>
    <row r="141" spans="1:18" ht="18.75" hidden="1" x14ac:dyDescent="0.25">
      <c r="A141" s="227" t="s">
        <v>55</v>
      </c>
      <c r="B141" s="269" t="s">
        <v>29</v>
      </c>
      <c r="C141" s="269"/>
      <c r="D141" s="269" t="s">
        <v>144</v>
      </c>
      <c r="E141" s="269"/>
      <c r="F141" s="269"/>
      <c r="G141" s="269"/>
      <c r="H141" s="269"/>
      <c r="I141" s="293" t="s">
        <v>94</v>
      </c>
      <c r="J141" s="293" t="s">
        <v>95</v>
      </c>
      <c r="K141" s="295" t="s">
        <v>18</v>
      </c>
      <c r="M141" s="72"/>
      <c r="N141" s="72"/>
      <c r="P141" s="11"/>
      <c r="Q141" s="11"/>
      <c r="R141" s="11"/>
    </row>
    <row r="142" spans="1:18" ht="75" hidden="1" x14ac:dyDescent="0.25">
      <c r="A142" s="228"/>
      <c r="B142" s="7" t="s">
        <v>21</v>
      </c>
      <c r="C142" s="7" t="s">
        <v>22</v>
      </c>
      <c r="D142" s="7" t="s">
        <v>23</v>
      </c>
      <c r="E142" s="73" t="s">
        <v>24</v>
      </c>
      <c r="F142" s="7" t="s">
        <v>25</v>
      </c>
      <c r="G142" s="7" t="s">
        <v>26</v>
      </c>
      <c r="H142" s="7" t="s">
        <v>27</v>
      </c>
      <c r="I142" s="294"/>
      <c r="J142" s="294"/>
      <c r="K142" s="296"/>
      <c r="L142" s="3"/>
      <c r="M142" s="72"/>
      <c r="N142" s="72"/>
      <c r="P142" s="11"/>
      <c r="Q142" s="11"/>
      <c r="R142" s="11"/>
    </row>
    <row r="143" spans="1:18" ht="38.25" hidden="1" thickBot="1" x14ac:dyDescent="0.3">
      <c r="A143" s="96" t="s">
        <v>56</v>
      </c>
      <c r="B143" s="99"/>
      <c r="C143" s="99"/>
      <c r="D143" s="99"/>
      <c r="E143" s="99"/>
      <c r="F143" s="99"/>
      <c r="G143" s="99"/>
      <c r="H143" s="99"/>
      <c r="I143" s="97"/>
      <c r="J143" s="97"/>
      <c r="K143" s="113">
        <f>IF(I143=0,0,J143/I143)</f>
        <v>0</v>
      </c>
      <c r="L143" s="72"/>
      <c r="M143" s="72"/>
      <c r="N143" s="72"/>
      <c r="P143" s="11"/>
      <c r="Q143" s="11"/>
      <c r="R143" s="11"/>
    </row>
    <row r="144" spans="1:18" ht="18.75" hidden="1" x14ac:dyDescent="0.3">
      <c r="A144" s="14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P144" s="11"/>
      <c r="Q144" s="11"/>
      <c r="R144" s="11"/>
    </row>
    <row r="145" spans="1:18" ht="18.75" hidden="1" x14ac:dyDescent="0.3">
      <c r="A145" s="26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P145" s="11"/>
      <c r="Q145" s="11"/>
      <c r="R145" s="11"/>
    </row>
    <row r="146" spans="1:18" ht="18.75" hidden="1" customHeight="1" x14ac:dyDescent="0.3">
      <c r="A146" s="26" t="s">
        <v>97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P146" s="11"/>
      <c r="Q146" s="11"/>
      <c r="R146" s="11"/>
    </row>
    <row r="147" spans="1:18" ht="18.75" hidden="1" customHeight="1" x14ac:dyDescent="0.25">
      <c r="A147" s="231"/>
      <c r="B147" s="231"/>
      <c r="C147" s="231"/>
      <c r="D147" s="231"/>
      <c r="E147" s="231"/>
      <c r="F147" s="144" t="s">
        <v>182</v>
      </c>
      <c r="G147" s="66" t="s">
        <v>32</v>
      </c>
      <c r="H147" s="66" t="s">
        <v>15</v>
      </c>
      <c r="I147" s="66" t="s">
        <v>33</v>
      </c>
      <c r="J147" s="72"/>
      <c r="K147" s="72"/>
      <c r="L147" s="72"/>
      <c r="M147" s="72"/>
      <c r="N147" s="72"/>
      <c r="P147" s="11"/>
      <c r="Q147" s="11"/>
      <c r="R147" s="11"/>
    </row>
    <row r="148" spans="1:18" ht="18.75" hidden="1" x14ac:dyDescent="0.25">
      <c r="A148" s="211" t="s">
        <v>34</v>
      </c>
      <c r="B148" s="211"/>
      <c r="C148" s="211"/>
      <c r="D148" s="211"/>
      <c r="E148" s="211"/>
      <c r="F148" s="2"/>
      <c r="G148" s="67">
        <v>2041</v>
      </c>
      <c r="H148" s="67"/>
      <c r="I148" s="67"/>
      <c r="J148" s="72"/>
      <c r="K148" s="72"/>
      <c r="L148" s="72"/>
      <c r="M148" s="72"/>
      <c r="N148" s="72"/>
      <c r="P148" s="11"/>
      <c r="Q148" s="11"/>
      <c r="R148" s="11"/>
    </row>
    <row r="149" spans="1:18" ht="18.75" hidden="1" customHeight="1" x14ac:dyDescent="0.25">
      <c r="A149" s="270" t="s">
        <v>35</v>
      </c>
      <c r="B149" s="270"/>
      <c r="C149" s="270"/>
      <c r="D149" s="270"/>
      <c r="E149" s="270"/>
      <c r="F149" s="2"/>
      <c r="G149" s="67">
        <v>143.1</v>
      </c>
      <c r="H149" s="67"/>
      <c r="I149" s="67"/>
      <c r="J149" s="72"/>
      <c r="K149" s="72"/>
      <c r="L149" s="72"/>
      <c r="M149" s="72"/>
      <c r="N149" s="72"/>
      <c r="P149" s="11"/>
      <c r="Q149" s="11"/>
      <c r="R149" s="11"/>
    </row>
    <row r="150" spans="1:18" ht="18.75" hidden="1" x14ac:dyDescent="0.25">
      <c r="A150" s="270" t="s">
        <v>36</v>
      </c>
      <c r="B150" s="270"/>
      <c r="C150" s="270"/>
      <c r="D150" s="270"/>
      <c r="E150" s="270"/>
      <c r="F150" s="2"/>
      <c r="G150" s="67">
        <v>281.8</v>
      </c>
      <c r="H150" s="67"/>
      <c r="I150" s="67"/>
      <c r="J150" s="72"/>
      <c r="K150" s="72"/>
      <c r="L150" s="72"/>
      <c r="M150" s="72"/>
      <c r="N150" s="72"/>
      <c r="P150" s="11"/>
      <c r="Q150" s="11"/>
      <c r="R150" s="11"/>
    </row>
    <row r="151" spans="1:18" ht="18.75" hidden="1" x14ac:dyDescent="0.25">
      <c r="A151" s="211" t="s">
        <v>166</v>
      </c>
      <c r="B151" s="211"/>
      <c r="C151" s="211"/>
      <c r="D151" s="211"/>
      <c r="E151" s="211"/>
      <c r="F151" s="2"/>
      <c r="G151" s="67">
        <v>926.7</v>
      </c>
      <c r="H151" s="67"/>
      <c r="I151" s="67"/>
      <c r="J151" s="72"/>
      <c r="K151" s="72"/>
      <c r="L151" s="72"/>
      <c r="M151" s="72"/>
      <c r="N151" s="72"/>
      <c r="P151" s="11"/>
      <c r="Q151" s="11"/>
      <c r="R151" s="11"/>
    </row>
    <row r="152" spans="1:18" ht="18.75" hidden="1" x14ac:dyDescent="0.25">
      <c r="A152" s="270" t="s">
        <v>37</v>
      </c>
      <c r="B152" s="270"/>
      <c r="C152" s="270"/>
      <c r="D152" s="270"/>
      <c r="E152" s="270"/>
      <c r="F152" s="2"/>
      <c r="G152" s="67">
        <v>101.3</v>
      </c>
      <c r="H152" s="67"/>
      <c r="I152" s="67"/>
      <c r="J152" s="72"/>
      <c r="K152" s="72"/>
      <c r="L152" s="72"/>
      <c r="M152" s="72"/>
      <c r="N152" s="72"/>
      <c r="P152" s="11"/>
      <c r="Q152" s="11"/>
      <c r="R152" s="11"/>
    </row>
    <row r="153" spans="1:18" ht="18.75" hidden="1" x14ac:dyDescent="0.25">
      <c r="A153" s="211" t="s">
        <v>167</v>
      </c>
      <c r="B153" s="211"/>
      <c r="C153" s="211"/>
      <c r="D153" s="211"/>
      <c r="E153" s="211"/>
      <c r="F153" s="2"/>
      <c r="G153" s="67">
        <v>333</v>
      </c>
      <c r="H153" s="67"/>
      <c r="I153" s="67"/>
      <c r="J153" s="72"/>
      <c r="K153" s="72"/>
      <c r="L153" s="72"/>
      <c r="M153" s="72"/>
      <c r="N153" s="72"/>
      <c r="P153" s="11"/>
      <c r="Q153" s="11"/>
      <c r="R153" s="11"/>
    </row>
    <row r="154" spans="1:18" ht="18.75" hidden="1" x14ac:dyDescent="0.25">
      <c r="A154" s="270" t="s">
        <v>50</v>
      </c>
      <c r="B154" s="270"/>
      <c r="C154" s="270"/>
      <c r="D154" s="270"/>
      <c r="E154" s="270"/>
      <c r="F154" s="2"/>
      <c r="G154" s="67">
        <v>16.8</v>
      </c>
      <c r="H154" s="67"/>
      <c r="I154" s="67"/>
      <c r="J154" s="72"/>
      <c r="K154" s="72"/>
      <c r="L154" s="72"/>
      <c r="M154" s="72"/>
      <c r="N154" s="72"/>
      <c r="P154" s="11"/>
      <c r="Q154" s="11"/>
      <c r="R154" s="11"/>
    </row>
    <row r="155" spans="1:18" ht="18.75" hidden="1" x14ac:dyDescent="0.25">
      <c r="A155" s="211" t="s">
        <v>168</v>
      </c>
      <c r="B155" s="211"/>
      <c r="C155" s="211"/>
      <c r="D155" s="211"/>
      <c r="E155" s="211"/>
      <c r="F155" s="2"/>
      <c r="G155" s="67">
        <v>511</v>
      </c>
      <c r="H155" s="67"/>
      <c r="I155" s="67"/>
      <c r="J155" s="72"/>
      <c r="K155" s="72"/>
      <c r="L155" s="72"/>
      <c r="M155" s="72"/>
      <c r="N155" s="72"/>
      <c r="P155" s="11"/>
      <c r="Q155" s="11"/>
      <c r="R155" s="11"/>
    </row>
    <row r="156" spans="1:18" ht="18.75" hidden="1" x14ac:dyDescent="0.25">
      <c r="A156" s="270" t="s">
        <v>51</v>
      </c>
      <c r="B156" s="270"/>
      <c r="C156" s="270"/>
      <c r="D156" s="270"/>
      <c r="E156" s="270"/>
      <c r="F156" s="2"/>
      <c r="G156" s="67">
        <v>28.6</v>
      </c>
      <c r="H156" s="67"/>
      <c r="I156" s="67"/>
      <c r="J156" s="72"/>
      <c r="K156" s="72"/>
      <c r="L156" s="72"/>
      <c r="M156" s="72"/>
      <c r="N156" s="72"/>
      <c r="P156" s="11"/>
      <c r="Q156" s="11"/>
      <c r="R156" s="11"/>
    </row>
    <row r="157" spans="1:18" ht="21" hidden="1" customHeight="1" x14ac:dyDescent="0.25">
      <c r="A157" s="211" t="s">
        <v>169</v>
      </c>
      <c r="B157" s="211"/>
      <c r="C157" s="211"/>
      <c r="D157" s="211"/>
      <c r="E157" s="211"/>
      <c r="F157" s="2"/>
      <c r="G157" s="67">
        <v>807.4</v>
      </c>
      <c r="H157" s="67"/>
      <c r="I157" s="67"/>
      <c r="J157" s="72"/>
      <c r="K157" s="72"/>
      <c r="L157" s="72"/>
      <c r="M157" s="72"/>
      <c r="N157" s="72"/>
      <c r="P157" s="11"/>
      <c r="Q157" s="11"/>
      <c r="R157" s="11"/>
    </row>
    <row r="158" spans="1:18" ht="15.75" hidden="1" customHeight="1" x14ac:dyDescent="0.25">
      <c r="A158" s="270" t="s">
        <v>52</v>
      </c>
      <c r="B158" s="270"/>
      <c r="C158" s="270"/>
      <c r="D158" s="270"/>
      <c r="E158" s="270"/>
      <c r="F158" s="2"/>
      <c r="G158" s="67">
        <v>59.2</v>
      </c>
      <c r="H158" s="67"/>
      <c r="I158" s="67"/>
      <c r="J158" s="72"/>
      <c r="K158" s="72"/>
      <c r="L158" s="72"/>
      <c r="M158" s="72"/>
      <c r="N158" s="72"/>
      <c r="P158" s="11"/>
      <c r="Q158" s="11"/>
      <c r="R158" s="11"/>
    </row>
    <row r="159" spans="1:18" ht="18.75" hidden="1" x14ac:dyDescent="0.25">
      <c r="A159" s="211" t="s">
        <v>170</v>
      </c>
      <c r="B159" s="211"/>
      <c r="C159" s="211"/>
      <c r="D159" s="211"/>
      <c r="E159" s="211"/>
      <c r="F159" s="2"/>
      <c r="G159" s="67"/>
      <c r="H159" s="67"/>
      <c r="I159" s="67"/>
      <c r="J159" s="72"/>
      <c r="K159" s="72"/>
      <c r="L159" s="72"/>
      <c r="M159" s="72"/>
      <c r="N159" s="72"/>
      <c r="P159" s="11"/>
      <c r="Q159" s="11"/>
      <c r="R159" s="11"/>
    </row>
    <row r="160" spans="1:18" ht="18.75" hidden="1" customHeight="1" x14ac:dyDescent="0.25">
      <c r="A160" s="270" t="s">
        <v>38</v>
      </c>
      <c r="B160" s="270"/>
      <c r="C160" s="270"/>
      <c r="D160" s="270"/>
      <c r="E160" s="270"/>
      <c r="F160" s="2"/>
      <c r="G160" s="67"/>
      <c r="H160" s="67"/>
      <c r="I160" s="67"/>
      <c r="J160" s="72"/>
      <c r="K160" s="72"/>
      <c r="L160" s="72"/>
      <c r="M160" s="72"/>
      <c r="N160" s="72"/>
      <c r="P160" s="11"/>
      <c r="Q160" s="11"/>
      <c r="R160" s="11"/>
    </row>
    <row r="161" spans="1:18" ht="28.5" hidden="1" customHeight="1" x14ac:dyDescent="0.3">
      <c r="A161" s="26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R161" s="11"/>
    </row>
    <row r="162" spans="1:18" ht="31.5" hidden="1" customHeight="1" thickBot="1" x14ac:dyDescent="0.35">
      <c r="A162" s="26" t="s">
        <v>98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R162" s="11"/>
    </row>
    <row r="163" spans="1:18" ht="24.75" hidden="1" customHeight="1" x14ac:dyDescent="0.25">
      <c r="A163" s="298"/>
      <c r="B163" s="299"/>
      <c r="C163" s="299"/>
      <c r="D163" s="299"/>
      <c r="E163" s="299"/>
      <c r="F163" s="205" t="s">
        <v>39</v>
      </c>
      <c r="G163" s="205"/>
      <c r="H163" s="205"/>
      <c r="I163" s="205"/>
      <c r="J163" s="205"/>
      <c r="K163" s="287" t="s">
        <v>40</v>
      </c>
      <c r="L163" s="287"/>
      <c r="M163" s="287" t="s">
        <v>43</v>
      </c>
      <c r="N163" s="297"/>
      <c r="R163" s="11"/>
    </row>
    <row r="164" spans="1:18" ht="30" hidden="1" customHeight="1" x14ac:dyDescent="0.25">
      <c r="A164" s="210" t="s">
        <v>89</v>
      </c>
      <c r="B164" s="211"/>
      <c r="C164" s="211"/>
      <c r="D164" s="211"/>
      <c r="E164" s="211"/>
      <c r="F164" s="301"/>
      <c r="G164" s="301"/>
      <c r="H164" s="301"/>
      <c r="I164" s="301"/>
      <c r="J164" s="301"/>
      <c r="K164" s="300"/>
      <c r="L164" s="300"/>
      <c r="M164" s="302"/>
      <c r="N164" s="303"/>
      <c r="R164" s="11"/>
    </row>
    <row r="165" spans="1:18" ht="30" hidden="1" customHeight="1" x14ac:dyDescent="0.25">
      <c r="A165" s="210" t="s">
        <v>90</v>
      </c>
      <c r="B165" s="211"/>
      <c r="C165" s="211"/>
      <c r="D165" s="211"/>
      <c r="E165" s="211"/>
      <c r="F165" s="181" t="s">
        <v>217</v>
      </c>
      <c r="G165" s="182"/>
      <c r="H165" s="182"/>
      <c r="I165" s="182"/>
      <c r="J165" s="183"/>
      <c r="K165" s="170" t="s">
        <v>218</v>
      </c>
      <c r="L165" s="171"/>
      <c r="M165" s="172">
        <v>347621.52</v>
      </c>
      <c r="N165" s="173"/>
      <c r="R165" s="11"/>
    </row>
    <row r="166" spans="1:18" ht="30" hidden="1" customHeight="1" x14ac:dyDescent="0.25">
      <c r="A166" s="184"/>
      <c r="B166" s="185"/>
      <c r="C166" s="185"/>
      <c r="D166" s="185"/>
      <c r="E166" s="171"/>
      <c r="F166" s="181" t="s">
        <v>219</v>
      </c>
      <c r="G166" s="182"/>
      <c r="H166" s="182"/>
      <c r="I166" s="182"/>
      <c r="J166" s="183"/>
      <c r="K166" s="170" t="s">
        <v>218</v>
      </c>
      <c r="L166" s="171"/>
      <c r="M166" s="172">
        <v>14292664.710000001</v>
      </c>
      <c r="N166" s="173"/>
      <c r="R166" s="11"/>
    </row>
    <row r="167" spans="1:18" ht="30" hidden="1" customHeight="1" x14ac:dyDescent="0.25">
      <c r="A167" s="184"/>
      <c r="B167" s="185"/>
      <c r="C167" s="185"/>
      <c r="D167" s="185"/>
      <c r="E167" s="171"/>
      <c r="F167" s="181" t="s">
        <v>220</v>
      </c>
      <c r="G167" s="182"/>
      <c r="H167" s="182"/>
      <c r="I167" s="182"/>
      <c r="J167" s="183"/>
      <c r="K167" s="170" t="s">
        <v>218</v>
      </c>
      <c r="L167" s="171"/>
      <c r="M167" s="172">
        <v>300000</v>
      </c>
      <c r="N167" s="173"/>
      <c r="R167" s="11"/>
    </row>
    <row r="168" spans="1:18" ht="30" hidden="1" customHeight="1" x14ac:dyDescent="0.25">
      <c r="A168" s="184"/>
      <c r="B168" s="185"/>
      <c r="C168" s="185"/>
      <c r="D168" s="185"/>
      <c r="E168" s="171"/>
      <c r="F168" s="181" t="s">
        <v>221</v>
      </c>
      <c r="G168" s="182"/>
      <c r="H168" s="182"/>
      <c r="I168" s="182"/>
      <c r="J168" s="183"/>
      <c r="K168" s="170" t="s">
        <v>218</v>
      </c>
      <c r="L168" s="171"/>
      <c r="M168" s="172">
        <v>560232.72</v>
      </c>
      <c r="N168" s="173"/>
      <c r="R168" s="11"/>
    </row>
    <row r="169" spans="1:18" ht="30" hidden="1" customHeight="1" x14ac:dyDescent="0.25">
      <c r="A169" s="184"/>
      <c r="B169" s="185"/>
      <c r="C169" s="185"/>
      <c r="D169" s="185"/>
      <c r="E169" s="171"/>
      <c r="F169" s="181" t="s">
        <v>222</v>
      </c>
      <c r="G169" s="182"/>
      <c r="H169" s="182"/>
      <c r="I169" s="182"/>
      <c r="J169" s="183"/>
      <c r="K169" s="170" t="s">
        <v>218</v>
      </c>
      <c r="L169" s="171"/>
      <c r="M169" s="172">
        <v>550827.06000000006</v>
      </c>
      <c r="N169" s="173"/>
      <c r="R169" s="11"/>
    </row>
    <row r="170" spans="1:18" ht="30" hidden="1" customHeight="1" x14ac:dyDescent="0.25">
      <c r="A170" s="184"/>
      <c r="B170" s="185"/>
      <c r="C170" s="185"/>
      <c r="D170" s="185"/>
      <c r="E170" s="171"/>
      <c r="F170" s="181" t="s">
        <v>223</v>
      </c>
      <c r="G170" s="182"/>
      <c r="H170" s="182"/>
      <c r="I170" s="182"/>
      <c r="J170" s="183"/>
      <c r="K170" s="170" t="s">
        <v>218</v>
      </c>
      <c r="L170" s="171"/>
      <c r="M170" s="172">
        <v>189000</v>
      </c>
      <c r="N170" s="173"/>
      <c r="R170" s="11"/>
    </row>
    <row r="171" spans="1:18" ht="30" hidden="1" customHeight="1" x14ac:dyDescent="0.25">
      <c r="A171" s="184"/>
      <c r="B171" s="185"/>
      <c r="C171" s="185"/>
      <c r="D171" s="185"/>
      <c r="E171" s="171"/>
      <c r="F171" s="181" t="s">
        <v>224</v>
      </c>
      <c r="G171" s="182"/>
      <c r="H171" s="182"/>
      <c r="I171" s="182"/>
      <c r="J171" s="183"/>
      <c r="K171" s="170" t="s">
        <v>225</v>
      </c>
      <c r="L171" s="171"/>
      <c r="M171" s="172">
        <v>191882.82</v>
      </c>
      <c r="N171" s="173"/>
      <c r="R171" s="11"/>
    </row>
    <row r="172" spans="1:18" ht="30" hidden="1" customHeight="1" x14ac:dyDescent="0.25">
      <c r="A172" s="184"/>
      <c r="B172" s="185"/>
      <c r="C172" s="185"/>
      <c r="D172" s="185"/>
      <c r="E172" s="171"/>
      <c r="F172" s="181" t="s">
        <v>226</v>
      </c>
      <c r="G172" s="182"/>
      <c r="H172" s="182"/>
      <c r="I172" s="182"/>
      <c r="J172" s="183"/>
      <c r="K172" s="170" t="s">
        <v>225</v>
      </c>
      <c r="L172" s="171"/>
      <c r="M172" s="172">
        <v>128117.18</v>
      </c>
      <c r="N172" s="173"/>
      <c r="R172" s="11"/>
    </row>
    <row r="173" spans="1:18" ht="30" hidden="1" customHeight="1" x14ac:dyDescent="0.25">
      <c r="A173" s="184"/>
      <c r="B173" s="185"/>
      <c r="C173" s="185"/>
      <c r="D173" s="185"/>
      <c r="E173" s="171"/>
      <c r="F173" s="181" t="s">
        <v>227</v>
      </c>
      <c r="G173" s="182"/>
      <c r="H173" s="182"/>
      <c r="I173" s="182"/>
      <c r="J173" s="183"/>
      <c r="K173" s="170" t="s">
        <v>225</v>
      </c>
      <c r="L173" s="171"/>
      <c r="M173" s="172">
        <v>67500</v>
      </c>
      <c r="N173" s="173"/>
      <c r="R173" s="11"/>
    </row>
    <row r="174" spans="1:18" ht="30" hidden="1" customHeight="1" x14ac:dyDescent="0.25">
      <c r="A174" s="184"/>
      <c r="B174" s="185"/>
      <c r="C174" s="185"/>
      <c r="D174" s="185"/>
      <c r="E174" s="171"/>
      <c r="F174" s="181" t="s">
        <v>228</v>
      </c>
      <c r="G174" s="182"/>
      <c r="H174" s="182"/>
      <c r="I174" s="182"/>
      <c r="J174" s="183"/>
      <c r="K174" s="170" t="s">
        <v>225</v>
      </c>
      <c r="L174" s="171"/>
      <c r="M174" s="172">
        <v>55477.8</v>
      </c>
      <c r="N174" s="173"/>
      <c r="R174" s="11"/>
    </row>
    <row r="175" spans="1:18" ht="35.450000000000003" hidden="1" customHeight="1" x14ac:dyDescent="0.25">
      <c r="A175" s="184"/>
      <c r="B175" s="185"/>
      <c r="C175" s="185"/>
      <c r="D175" s="185"/>
      <c r="E175" s="171"/>
      <c r="F175" s="181" t="s">
        <v>229</v>
      </c>
      <c r="G175" s="182"/>
      <c r="H175" s="182"/>
      <c r="I175" s="182"/>
      <c r="J175" s="183"/>
      <c r="K175" s="170" t="s">
        <v>230</v>
      </c>
      <c r="L175" s="171"/>
      <c r="M175" s="172">
        <v>82600</v>
      </c>
      <c r="N175" s="173"/>
      <c r="R175" s="11"/>
    </row>
    <row r="176" spans="1:18" ht="34.9" hidden="1" customHeight="1" x14ac:dyDescent="0.25">
      <c r="A176" s="184"/>
      <c r="B176" s="185"/>
      <c r="C176" s="185"/>
      <c r="D176" s="185"/>
      <c r="E176" s="171"/>
      <c r="F176" s="181" t="s">
        <v>231</v>
      </c>
      <c r="G176" s="182"/>
      <c r="H176" s="182"/>
      <c r="I176" s="182"/>
      <c r="J176" s="183"/>
      <c r="K176" s="170" t="s">
        <v>230</v>
      </c>
      <c r="L176" s="171"/>
      <c r="M176" s="172">
        <v>29000</v>
      </c>
      <c r="N176" s="173"/>
      <c r="R176" s="11"/>
    </row>
    <row r="177" spans="1:18" ht="38.450000000000003" hidden="1" customHeight="1" x14ac:dyDescent="0.25">
      <c r="A177" s="210"/>
      <c r="B177" s="211"/>
      <c r="C177" s="211"/>
      <c r="D177" s="211"/>
      <c r="E177" s="211"/>
      <c r="F177" s="301" t="s">
        <v>222</v>
      </c>
      <c r="G177" s="301"/>
      <c r="H177" s="301"/>
      <c r="I177" s="301"/>
      <c r="J177" s="301"/>
      <c r="K177" s="170" t="s">
        <v>230</v>
      </c>
      <c r="L177" s="171"/>
      <c r="M177" s="302">
        <v>156450</v>
      </c>
      <c r="N177" s="303"/>
      <c r="P177" s="11"/>
      <c r="Q177" s="11"/>
      <c r="R177" s="11"/>
    </row>
    <row r="178" spans="1:18" ht="56.45" hidden="1" customHeight="1" x14ac:dyDescent="0.3">
      <c r="A178" s="210" t="s">
        <v>91</v>
      </c>
      <c r="B178" s="211"/>
      <c r="C178" s="211"/>
      <c r="D178" s="211"/>
      <c r="E178" s="211"/>
      <c r="F178" s="301" t="s">
        <v>183</v>
      </c>
      <c r="G178" s="301"/>
      <c r="H178" s="301"/>
      <c r="I178" s="301"/>
      <c r="J178" s="301"/>
      <c r="K178" s="300" t="s">
        <v>184</v>
      </c>
      <c r="L178" s="300"/>
      <c r="M178" s="302">
        <v>176867</v>
      </c>
      <c r="N178" s="303"/>
      <c r="P178" s="43"/>
      <c r="Q178" s="19"/>
      <c r="R178" s="11"/>
    </row>
    <row r="179" spans="1:18" ht="56.45" hidden="1" customHeight="1" x14ac:dyDescent="0.3">
      <c r="A179" s="184"/>
      <c r="B179" s="185"/>
      <c r="C179" s="185"/>
      <c r="D179" s="185"/>
      <c r="E179" s="171"/>
      <c r="F179" s="181" t="s">
        <v>185</v>
      </c>
      <c r="G179" s="182"/>
      <c r="H179" s="182"/>
      <c r="I179" s="182"/>
      <c r="J179" s="183"/>
      <c r="K179" s="300" t="s">
        <v>184</v>
      </c>
      <c r="L179" s="300"/>
      <c r="M179" s="172">
        <v>204906</v>
      </c>
      <c r="N179" s="173"/>
      <c r="P179" s="43"/>
      <c r="Q179" s="19"/>
      <c r="R179" s="11"/>
    </row>
    <row r="180" spans="1:18" ht="56.45" hidden="1" customHeight="1" x14ac:dyDescent="0.3">
      <c r="A180" s="184"/>
      <c r="B180" s="185"/>
      <c r="C180" s="185"/>
      <c r="D180" s="185"/>
      <c r="E180" s="171"/>
      <c r="F180" s="181" t="s">
        <v>186</v>
      </c>
      <c r="G180" s="182"/>
      <c r="H180" s="182"/>
      <c r="I180" s="182"/>
      <c r="J180" s="183"/>
      <c r="K180" s="300" t="s">
        <v>184</v>
      </c>
      <c r="L180" s="300"/>
      <c r="M180" s="172">
        <v>188269</v>
      </c>
      <c r="N180" s="173"/>
      <c r="P180" s="43"/>
      <c r="Q180" s="19"/>
      <c r="R180" s="11"/>
    </row>
    <row r="181" spans="1:18" ht="56.45" hidden="1" customHeight="1" x14ac:dyDescent="0.3">
      <c r="A181" s="184"/>
      <c r="B181" s="185"/>
      <c r="C181" s="185"/>
      <c r="D181" s="185"/>
      <c r="E181" s="171"/>
      <c r="F181" s="181" t="s">
        <v>187</v>
      </c>
      <c r="G181" s="182"/>
      <c r="H181" s="182"/>
      <c r="I181" s="182"/>
      <c r="J181" s="183"/>
      <c r="K181" s="300" t="s">
        <v>184</v>
      </c>
      <c r="L181" s="300"/>
      <c r="M181" s="172">
        <v>284711</v>
      </c>
      <c r="N181" s="173"/>
      <c r="P181" s="43"/>
      <c r="Q181" s="19"/>
      <c r="R181" s="11"/>
    </row>
    <row r="182" spans="1:18" ht="43.15" hidden="1" customHeight="1" thickBot="1" x14ac:dyDescent="0.35">
      <c r="A182" s="277" t="s">
        <v>92</v>
      </c>
      <c r="B182" s="278"/>
      <c r="C182" s="278"/>
      <c r="D182" s="278"/>
      <c r="E182" s="278"/>
      <c r="F182" s="346"/>
      <c r="G182" s="346"/>
      <c r="H182" s="346"/>
      <c r="I182" s="346"/>
      <c r="J182" s="346"/>
      <c r="K182" s="306"/>
      <c r="L182" s="306"/>
      <c r="M182" s="304"/>
      <c r="N182" s="305"/>
      <c r="P182" s="43"/>
      <c r="Q182" s="19"/>
      <c r="R182" s="11"/>
    </row>
    <row r="183" spans="1:18" ht="18.75" hidden="1" x14ac:dyDescent="0.3">
      <c r="A183" s="26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P183" s="43"/>
      <c r="Q183" s="19"/>
      <c r="R183" s="11"/>
    </row>
    <row r="184" spans="1:18" ht="18.75" x14ac:dyDescent="0.3">
      <c r="A184" s="353" t="s">
        <v>99</v>
      </c>
      <c r="B184" s="353"/>
      <c r="C184" s="353"/>
      <c r="D184" s="353"/>
      <c r="E184" s="353"/>
      <c r="F184" s="353"/>
      <c r="G184" s="43"/>
      <c r="H184" s="43"/>
      <c r="I184" s="43"/>
      <c r="J184" s="43"/>
      <c r="K184" s="43"/>
      <c r="L184" s="43"/>
      <c r="M184" s="43"/>
      <c r="N184" s="43"/>
      <c r="P184" s="11"/>
      <c r="Q184" s="11"/>
      <c r="R184" s="11"/>
    </row>
    <row r="185" spans="1:18" ht="19.5" thickBot="1" x14ac:dyDescent="0.35">
      <c r="A185" s="71"/>
      <c r="B185" s="71"/>
      <c r="C185" s="71"/>
      <c r="D185" s="71"/>
      <c r="E185" s="71"/>
      <c r="F185" s="71"/>
      <c r="G185" s="71"/>
      <c r="H185" s="71"/>
      <c r="I185" s="43"/>
      <c r="J185" s="43"/>
      <c r="K185" s="43"/>
      <c r="L185" s="43"/>
      <c r="M185" s="43"/>
      <c r="N185" s="43"/>
      <c r="P185" s="11"/>
      <c r="Q185" s="11"/>
      <c r="R185" s="11"/>
    </row>
    <row r="186" spans="1:18" ht="42.75" x14ac:dyDescent="0.3">
      <c r="A186" s="271" t="s">
        <v>165</v>
      </c>
      <c r="B186" s="272"/>
      <c r="C186" s="145" t="s">
        <v>152</v>
      </c>
      <c r="D186" s="145" t="s">
        <v>153</v>
      </c>
      <c r="E186" s="146" t="s">
        <v>163</v>
      </c>
      <c r="F186" s="71"/>
      <c r="G186" s="71"/>
      <c r="H186" s="71"/>
      <c r="I186" s="43"/>
      <c r="J186" s="43"/>
      <c r="K186" s="43"/>
      <c r="L186" s="43"/>
      <c r="M186" s="43"/>
      <c r="N186" s="43"/>
      <c r="P186" s="11"/>
      <c r="Q186" s="11"/>
      <c r="R186" s="11"/>
    </row>
    <row r="187" spans="1:18" ht="18.75" x14ac:dyDescent="0.3">
      <c r="A187" s="273" t="s">
        <v>146</v>
      </c>
      <c r="B187" s="274"/>
      <c r="C187" s="122">
        <f>SUM(C189:C192)</f>
        <v>140</v>
      </c>
      <c r="D187" s="122">
        <f>SUM(D189:D192)</f>
        <v>150</v>
      </c>
      <c r="E187" s="120">
        <f>C187-D187</f>
        <v>-10</v>
      </c>
      <c r="F187" s="71"/>
      <c r="G187" s="71"/>
      <c r="H187" s="71"/>
      <c r="I187" s="11"/>
      <c r="J187" s="11"/>
      <c r="K187" s="11"/>
      <c r="L187" s="11"/>
      <c r="M187" s="11"/>
      <c r="N187" s="11"/>
      <c r="P187" s="11"/>
      <c r="Q187" s="11"/>
      <c r="R187" s="11"/>
    </row>
    <row r="188" spans="1:18" ht="18.75" x14ac:dyDescent="0.3">
      <c r="A188" s="275" t="s">
        <v>145</v>
      </c>
      <c r="B188" s="276"/>
      <c r="C188" s="6"/>
      <c r="D188" s="47"/>
      <c r="E188" s="120"/>
      <c r="F188" s="71"/>
      <c r="G188" s="71"/>
      <c r="H188" s="71"/>
      <c r="I188" s="11"/>
      <c r="J188" s="11"/>
      <c r="K188" s="11"/>
      <c r="L188" s="11"/>
      <c r="M188" s="11"/>
      <c r="N188" s="11"/>
      <c r="P188" s="11"/>
      <c r="Q188" s="11"/>
      <c r="R188" s="11"/>
    </row>
    <row r="189" spans="1:18" ht="18.75" x14ac:dyDescent="0.3">
      <c r="A189" s="273" t="s">
        <v>199</v>
      </c>
      <c r="B189" s="274"/>
      <c r="C189" s="6">
        <v>40</v>
      </c>
      <c r="D189" s="47">
        <v>50</v>
      </c>
      <c r="E189" s="120">
        <f>C189-D189</f>
        <v>-10</v>
      </c>
      <c r="F189" s="71"/>
      <c r="G189" s="71"/>
      <c r="H189" s="71"/>
      <c r="I189" s="11"/>
      <c r="J189" s="11"/>
      <c r="K189" s="11"/>
      <c r="L189" s="11"/>
      <c r="M189" s="11"/>
      <c r="N189" s="11"/>
      <c r="P189" s="11"/>
      <c r="Q189" s="11"/>
      <c r="R189" s="11"/>
    </row>
    <row r="190" spans="1:18" ht="18.75" x14ac:dyDescent="0.3">
      <c r="A190" s="273" t="s">
        <v>198</v>
      </c>
      <c r="B190" s="274"/>
      <c r="C190" s="6">
        <v>40</v>
      </c>
      <c r="D190" s="47">
        <v>45</v>
      </c>
      <c r="E190" s="120">
        <f>C190-D190</f>
        <v>-5</v>
      </c>
      <c r="F190" s="71"/>
      <c r="G190" s="71"/>
      <c r="H190" s="71"/>
      <c r="I190" s="11"/>
      <c r="J190" s="11"/>
      <c r="K190" s="11"/>
      <c r="L190" s="11"/>
      <c r="M190" s="11"/>
      <c r="N190" s="11"/>
      <c r="P190" s="11"/>
      <c r="Q190" s="11"/>
      <c r="R190" s="11"/>
    </row>
    <row r="191" spans="1:18" ht="18.75" x14ac:dyDescent="0.3">
      <c r="A191" s="273" t="s">
        <v>200</v>
      </c>
      <c r="B191" s="274"/>
      <c r="C191" s="155">
        <v>20</v>
      </c>
      <c r="D191" s="156">
        <v>25</v>
      </c>
      <c r="E191" s="120">
        <f>C191-D191</f>
        <v>-5</v>
      </c>
      <c r="F191" s="71"/>
      <c r="G191" s="71"/>
      <c r="H191" s="71"/>
      <c r="I191" s="11"/>
      <c r="J191" s="11"/>
      <c r="K191" s="11"/>
      <c r="L191" s="11"/>
      <c r="M191" s="11"/>
      <c r="N191" s="11"/>
      <c r="P191" s="11"/>
      <c r="Q191" s="11"/>
      <c r="R191" s="11"/>
    </row>
    <row r="192" spans="1:18" ht="19.5" thickBot="1" x14ac:dyDescent="0.35">
      <c r="A192" s="279" t="s">
        <v>203</v>
      </c>
      <c r="B192" s="280"/>
      <c r="C192" s="89">
        <v>40</v>
      </c>
      <c r="D192" s="80">
        <v>30</v>
      </c>
      <c r="E192" s="121">
        <f>C192-D192</f>
        <v>10</v>
      </c>
      <c r="F192" s="71"/>
      <c r="G192" s="71"/>
      <c r="H192" s="71"/>
      <c r="I192" s="11"/>
      <c r="J192" s="11"/>
      <c r="K192" s="11"/>
      <c r="L192" s="11"/>
      <c r="M192" s="11"/>
      <c r="N192" s="11"/>
      <c r="P192" s="101"/>
      <c r="Q192" s="101"/>
      <c r="R192" s="11"/>
    </row>
    <row r="193" spans="1:18" ht="24" customHeight="1" x14ac:dyDescent="0.3">
      <c r="A193" s="14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P193" s="101"/>
      <c r="Q193" s="101"/>
      <c r="R193" s="11"/>
    </row>
    <row r="194" spans="1:18" ht="25.5" customHeight="1" thickBot="1" x14ac:dyDescent="0.3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1"/>
      <c r="M194" s="101"/>
      <c r="N194" s="101"/>
      <c r="P194" s="11"/>
      <c r="Q194" s="11"/>
      <c r="R194" s="11"/>
    </row>
    <row r="195" spans="1:18" ht="34.5" customHeight="1" x14ac:dyDescent="0.3">
      <c r="A195" s="267" t="s">
        <v>147</v>
      </c>
      <c r="B195" s="268"/>
      <c r="C195" s="268"/>
      <c r="D195" s="351">
        <f>IF(D197=0,0,D196/D197)</f>
        <v>2131302.3748837211</v>
      </c>
      <c r="E195" s="351"/>
      <c r="F195" s="352"/>
      <c r="G195" s="100"/>
      <c r="H195" s="100"/>
      <c r="I195" s="100"/>
      <c r="J195" s="100"/>
      <c r="K195" s="100"/>
      <c r="L195" s="100"/>
      <c r="M195" s="100"/>
      <c r="N195" s="100"/>
      <c r="P195" s="11"/>
      <c r="Q195" s="11"/>
      <c r="R195" s="8"/>
    </row>
    <row r="196" spans="1:18" ht="27.75" customHeight="1" x14ac:dyDescent="0.25">
      <c r="A196" s="347" t="s">
        <v>149</v>
      </c>
      <c r="B196" s="348"/>
      <c r="C196" s="348"/>
      <c r="D196" s="349">
        <v>274938006.36000001</v>
      </c>
      <c r="E196" s="349"/>
      <c r="F196" s="350"/>
      <c r="G196" s="100"/>
      <c r="H196" s="100"/>
      <c r="I196" s="100"/>
      <c r="J196" s="100"/>
      <c r="K196" s="100"/>
      <c r="L196" s="100"/>
      <c r="M196" s="100"/>
      <c r="N196" s="100"/>
      <c r="P196" s="11"/>
      <c r="Q196" s="11"/>
    </row>
    <row r="197" spans="1:18" ht="29.25" customHeight="1" thickBot="1" x14ac:dyDescent="0.3">
      <c r="A197" s="259" t="s">
        <v>93</v>
      </c>
      <c r="B197" s="260"/>
      <c r="C197" s="260"/>
      <c r="D197" s="261">
        <v>129</v>
      </c>
      <c r="E197" s="261"/>
      <c r="F197" s="262"/>
      <c r="G197" s="100"/>
      <c r="H197" s="100"/>
      <c r="I197" s="100"/>
      <c r="J197" s="100"/>
      <c r="K197" s="100"/>
      <c r="L197" s="100"/>
      <c r="M197" s="100"/>
      <c r="N197" s="100"/>
      <c r="P197" s="11"/>
      <c r="Q197" s="11"/>
    </row>
    <row r="198" spans="1:18" ht="41.25" customHeight="1" thickBot="1" x14ac:dyDescent="0.3">
      <c r="A198" s="44"/>
      <c r="B198" s="44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P198" s="11"/>
      <c r="Q198" s="11"/>
    </row>
    <row r="199" spans="1:18" ht="18.75" x14ac:dyDescent="0.25">
      <c r="A199" s="263" t="s">
        <v>148</v>
      </c>
      <c r="B199" s="264"/>
      <c r="C199" s="264"/>
      <c r="D199" s="265">
        <f>IF(D201=0,0,D200/D201)</f>
        <v>15974.829981348812</v>
      </c>
      <c r="E199" s="265"/>
      <c r="F199" s="266"/>
      <c r="G199" s="100"/>
      <c r="H199" s="100"/>
      <c r="I199" s="100"/>
      <c r="J199" s="100"/>
      <c r="K199" s="100"/>
      <c r="L199" s="100"/>
      <c r="M199" s="100"/>
      <c r="N199" s="100"/>
      <c r="P199" s="11"/>
      <c r="Q199" s="11"/>
    </row>
    <row r="200" spans="1:18" ht="18.75" x14ac:dyDescent="0.25">
      <c r="A200" s="255" t="s">
        <v>150</v>
      </c>
      <c r="B200" s="256"/>
      <c r="C200" s="256"/>
      <c r="D200" s="257">
        <v>274938006.36000001</v>
      </c>
      <c r="E200" s="257"/>
      <c r="F200" s="258"/>
      <c r="G200" s="100"/>
      <c r="H200" s="100"/>
      <c r="I200" s="100"/>
      <c r="J200" s="100"/>
      <c r="K200" s="100"/>
      <c r="L200" s="100"/>
      <c r="M200" s="100"/>
      <c r="N200" s="100"/>
      <c r="P200" s="11"/>
      <c r="Q200" s="11"/>
    </row>
    <row r="201" spans="1:18" ht="19.5" thickBot="1" x14ac:dyDescent="0.3">
      <c r="A201" s="342" t="s">
        <v>109</v>
      </c>
      <c r="B201" s="343"/>
      <c r="C201" s="343"/>
      <c r="D201" s="344">
        <v>17210.7</v>
      </c>
      <c r="E201" s="344"/>
      <c r="F201" s="345"/>
      <c r="G201" s="11"/>
      <c r="H201" s="11"/>
      <c r="I201" s="11"/>
      <c r="J201" s="11"/>
      <c r="K201" s="11"/>
      <c r="L201" s="11"/>
      <c r="M201" s="11"/>
      <c r="N201" s="11"/>
      <c r="P201" s="69"/>
      <c r="Q201" s="69"/>
    </row>
    <row r="202" spans="1:18" ht="18.75" x14ac:dyDescent="0.3">
      <c r="A202" s="45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P202" s="69"/>
      <c r="Q202" s="69"/>
    </row>
    <row r="203" spans="1:18" ht="18.75" x14ac:dyDescent="0.3">
      <c r="A203" s="26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P203" s="69"/>
      <c r="Q203" s="69"/>
    </row>
    <row r="204" spans="1:18" ht="18.75" x14ac:dyDescent="0.3">
      <c r="A204" s="26" t="s">
        <v>208</v>
      </c>
      <c r="B204" s="69"/>
      <c r="C204" s="69"/>
      <c r="D204" s="162" t="s">
        <v>209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P204" s="69"/>
      <c r="Q204" s="69"/>
    </row>
    <row r="205" spans="1:18" ht="18.75" x14ac:dyDescent="0.3">
      <c r="A205" s="26"/>
      <c r="B205" s="69"/>
      <c r="C205" s="69"/>
      <c r="D205" s="162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P205" s="69"/>
      <c r="Q205" s="69"/>
    </row>
    <row r="206" spans="1:18" ht="20.25" x14ac:dyDescent="0.3">
      <c r="A206" s="14" t="s">
        <v>212</v>
      </c>
      <c r="B206" s="165" t="s">
        <v>210</v>
      </c>
      <c r="C206" s="44"/>
      <c r="D206" s="44"/>
      <c r="E206" s="69"/>
      <c r="F206" s="341"/>
      <c r="G206" s="341"/>
      <c r="H206" s="164" t="s">
        <v>213</v>
      </c>
      <c r="I206" s="69"/>
      <c r="J206" s="69"/>
      <c r="K206" s="69"/>
      <c r="L206" s="69"/>
      <c r="M206" s="69"/>
      <c r="N206" s="69"/>
      <c r="P206" s="10"/>
      <c r="Q206" s="10"/>
    </row>
    <row r="207" spans="1:18" ht="31.5" x14ac:dyDescent="0.3">
      <c r="A207" s="14"/>
      <c r="B207" s="340" t="s">
        <v>214</v>
      </c>
      <c r="C207" s="340"/>
      <c r="D207" s="340"/>
      <c r="E207" s="69"/>
      <c r="F207" s="339" t="s">
        <v>211</v>
      </c>
      <c r="G207" s="339"/>
      <c r="H207" s="163" t="s">
        <v>215</v>
      </c>
      <c r="I207" s="163"/>
      <c r="J207" s="69"/>
      <c r="K207" s="69"/>
      <c r="L207" s="69"/>
      <c r="M207" s="69"/>
      <c r="N207" s="69"/>
      <c r="P207" s="4"/>
      <c r="Q207" s="4"/>
    </row>
    <row r="208" spans="1:18" ht="18.75" x14ac:dyDescent="0.3">
      <c r="A208" s="14" t="s">
        <v>216</v>
      </c>
      <c r="B208" s="11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P208" s="4"/>
      <c r="Q208" s="4"/>
    </row>
    <row r="209" spans="1:17" ht="20.25" x14ac:dyDescent="0.3">
      <c r="A209" s="8"/>
      <c r="B209" s="8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P209" s="4"/>
      <c r="Q209" s="4"/>
    </row>
    <row r="210" spans="1:17" ht="15.75" x14ac:dyDescent="0.2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7" ht="15.75" x14ac:dyDescent="0.2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7" ht="15.75" x14ac:dyDescent="0.2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</sheetData>
  <mergeCells count="251">
    <mergeCell ref="F207:G207"/>
    <mergeCell ref="B207:D207"/>
    <mergeCell ref="A156:E156"/>
    <mergeCell ref="A165:E165"/>
    <mergeCell ref="F165:J165"/>
    <mergeCell ref="A158:E158"/>
    <mergeCell ref="A153:E153"/>
    <mergeCell ref="A154:E154"/>
    <mergeCell ref="A155:E155"/>
    <mergeCell ref="F206:G206"/>
    <mergeCell ref="A201:C201"/>
    <mergeCell ref="D201:F201"/>
    <mergeCell ref="F177:J177"/>
    <mergeCell ref="F178:J178"/>
    <mergeCell ref="F182:J182"/>
    <mergeCell ref="A187:B187"/>
    <mergeCell ref="A196:C196"/>
    <mergeCell ref="D196:F196"/>
    <mergeCell ref="D195:F195"/>
    <mergeCell ref="A184:F184"/>
    <mergeCell ref="O85:Q85"/>
    <mergeCell ref="C85:E85"/>
    <mergeCell ref="F85:H85"/>
    <mergeCell ref="I85:K85"/>
    <mergeCell ref="L85:N85"/>
    <mergeCell ref="A85:B85"/>
    <mergeCell ref="A125:A126"/>
    <mergeCell ref="B125:C125"/>
    <mergeCell ref="D125:H125"/>
    <mergeCell ref="I125:I126"/>
    <mergeCell ref="F117:G117"/>
    <mergeCell ref="A107:D107"/>
    <mergeCell ref="A108:D108"/>
    <mergeCell ref="A119:D119"/>
    <mergeCell ref="A120:D120"/>
    <mergeCell ref="A121:D121"/>
    <mergeCell ref="E117:E118"/>
    <mergeCell ref="A96:B96"/>
    <mergeCell ref="A97:B97"/>
    <mergeCell ref="A114:D114"/>
    <mergeCell ref="A117:D118"/>
    <mergeCell ref="A90:B90"/>
    <mergeCell ref="A91:B91"/>
    <mergeCell ref="A103:D103"/>
    <mergeCell ref="M178:N178"/>
    <mergeCell ref="M182:N182"/>
    <mergeCell ref="M164:N164"/>
    <mergeCell ref="A177:E177"/>
    <mergeCell ref="M177:N177"/>
    <mergeCell ref="M181:N181"/>
    <mergeCell ref="M179:N179"/>
    <mergeCell ref="M180:N180"/>
    <mergeCell ref="M165:N165"/>
    <mergeCell ref="K165:L165"/>
    <mergeCell ref="M170:N170"/>
    <mergeCell ref="M171:N171"/>
    <mergeCell ref="M172:N172"/>
    <mergeCell ref="K181:L181"/>
    <mergeCell ref="A179:E179"/>
    <mergeCell ref="A180:E180"/>
    <mergeCell ref="F179:J179"/>
    <mergeCell ref="F180:J180"/>
    <mergeCell ref="K177:L177"/>
    <mergeCell ref="K182:L182"/>
    <mergeCell ref="K179:L179"/>
    <mergeCell ref="K180:L180"/>
    <mergeCell ref="A178:E178"/>
    <mergeCell ref="K178:L178"/>
    <mergeCell ref="M163:N163"/>
    <mergeCell ref="A157:E157"/>
    <mergeCell ref="K176:L176"/>
    <mergeCell ref="M174:N174"/>
    <mergeCell ref="M176:N176"/>
    <mergeCell ref="A159:E159"/>
    <mergeCell ref="A160:E160"/>
    <mergeCell ref="A163:E163"/>
    <mergeCell ref="A174:E174"/>
    <mergeCell ref="A176:E176"/>
    <mergeCell ref="F174:J174"/>
    <mergeCell ref="F176:J176"/>
    <mergeCell ref="K174:L174"/>
    <mergeCell ref="A164:E164"/>
    <mergeCell ref="K164:L164"/>
    <mergeCell ref="F164:J164"/>
    <mergeCell ref="M175:N175"/>
    <mergeCell ref="K167:L167"/>
    <mergeCell ref="K168:L168"/>
    <mergeCell ref="K169:L169"/>
    <mergeCell ref="A104:D104"/>
    <mergeCell ref="A105:D105"/>
    <mergeCell ref="A106:D106"/>
    <mergeCell ref="I75:K75"/>
    <mergeCell ref="L75:M75"/>
    <mergeCell ref="A86:B86"/>
    <mergeCell ref="A148:E148"/>
    <mergeCell ref="A149:E149"/>
    <mergeCell ref="K141:K142"/>
    <mergeCell ref="K163:L163"/>
    <mergeCell ref="K125:K126"/>
    <mergeCell ref="A115:D115"/>
    <mergeCell ref="A109:D109"/>
    <mergeCell ref="A110:D110"/>
    <mergeCell ref="A111:D111"/>
    <mergeCell ref="A112:D112"/>
    <mergeCell ref="A113:D113"/>
    <mergeCell ref="J125:J126"/>
    <mergeCell ref="I141:I142"/>
    <mergeCell ref="J141:J142"/>
    <mergeCell ref="F163:J163"/>
    <mergeCell ref="A150:E150"/>
    <mergeCell ref="A188:B188"/>
    <mergeCell ref="A181:E181"/>
    <mergeCell ref="F181:J181"/>
    <mergeCell ref="A182:E182"/>
    <mergeCell ref="A192:B192"/>
    <mergeCell ref="A133:C133"/>
    <mergeCell ref="D133:F133"/>
    <mergeCell ref="A172:E172"/>
    <mergeCell ref="A173:E173"/>
    <mergeCell ref="A166:E166"/>
    <mergeCell ref="A167:E167"/>
    <mergeCell ref="A168:E168"/>
    <mergeCell ref="A169:E169"/>
    <mergeCell ref="F172:J172"/>
    <mergeCell ref="A200:C200"/>
    <mergeCell ref="D200:F200"/>
    <mergeCell ref="A197:C197"/>
    <mergeCell ref="D197:F197"/>
    <mergeCell ref="A199:C199"/>
    <mergeCell ref="D199:F199"/>
    <mergeCell ref="A195:C195"/>
    <mergeCell ref="D141:H141"/>
    <mergeCell ref="A147:E147"/>
    <mergeCell ref="F173:J173"/>
    <mergeCell ref="F166:J166"/>
    <mergeCell ref="F167:J167"/>
    <mergeCell ref="F168:J168"/>
    <mergeCell ref="F169:J169"/>
    <mergeCell ref="A141:A142"/>
    <mergeCell ref="B141:C141"/>
    <mergeCell ref="A151:E151"/>
    <mergeCell ref="A152:E152"/>
    <mergeCell ref="A186:B186"/>
    <mergeCell ref="A189:B189"/>
    <mergeCell ref="A190:B190"/>
    <mergeCell ref="A191:B191"/>
    <mergeCell ref="F175:J175"/>
    <mergeCell ref="A175:E175"/>
    <mergeCell ref="A87:B87"/>
    <mergeCell ref="A88:B88"/>
    <mergeCell ref="A89:B89"/>
    <mergeCell ref="A92:B92"/>
    <mergeCell ref="A93:B93"/>
    <mergeCell ref="A94:B94"/>
    <mergeCell ref="A95:B95"/>
    <mergeCell ref="L68:M68"/>
    <mergeCell ref="F25:G25"/>
    <mergeCell ref="E35:K35"/>
    <mergeCell ref="E36:E37"/>
    <mergeCell ref="F36:G36"/>
    <mergeCell ref="H36:I36"/>
    <mergeCell ref="J36:K36"/>
    <mergeCell ref="H25:K25"/>
    <mergeCell ref="D26:D27"/>
    <mergeCell ref="E26:E27"/>
    <mergeCell ref="F26:F27"/>
    <mergeCell ref="G26:G27"/>
    <mergeCell ref="H26:I26"/>
    <mergeCell ref="J26:J27"/>
    <mergeCell ref="A46:D46"/>
    <mergeCell ref="A48:D48"/>
    <mergeCell ref="A44:D44"/>
    <mergeCell ref="N68:N69"/>
    <mergeCell ref="A75:A76"/>
    <mergeCell ref="B75:C75"/>
    <mergeCell ref="D75:D76"/>
    <mergeCell ref="E75:E76"/>
    <mergeCell ref="F75:H75"/>
    <mergeCell ref="A68:A69"/>
    <mergeCell ref="B68:C68"/>
    <mergeCell ref="D68:D69"/>
    <mergeCell ref="N75:N76"/>
    <mergeCell ref="D20:E20"/>
    <mergeCell ref="D21:E21"/>
    <mergeCell ref="K26:K27"/>
    <mergeCell ref="E68:E69"/>
    <mergeCell ref="F68:H68"/>
    <mergeCell ref="I68:K68"/>
    <mergeCell ref="A47:D47"/>
    <mergeCell ref="A49:D49"/>
    <mergeCell ref="A40:D40"/>
    <mergeCell ref="A41:D41"/>
    <mergeCell ref="A42:D42"/>
    <mergeCell ref="A25:A27"/>
    <mergeCell ref="B25:B27"/>
    <mergeCell ref="C25:C27"/>
    <mergeCell ref="D25:E25"/>
    <mergeCell ref="A45:D45"/>
    <mergeCell ref="G23:H23"/>
    <mergeCell ref="A35:D37"/>
    <mergeCell ref="A43:D43"/>
    <mergeCell ref="A38:D38"/>
    <mergeCell ref="A39:D39"/>
    <mergeCell ref="A11:C11"/>
    <mergeCell ref="A12:C12"/>
    <mergeCell ref="A13:C13"/>
    <mergeCell ref="A14:C14"/>
    <mergeCell ref="A15:C15"/>
    <mergeCell ref="A19:C19"/>
    <mergeCell ref="D13:E13"/>
    <mergeCell ref="D14:E14"/>
    <mergeCell ref="D15:E15"/>
    <mergeCell ref="D16:E16"/>
    <mergeCell ref="D17:E17"/>
    <mergeCell ref="D18:E18"/>
    <mergeCell ref="D19:E19"/>
    <mergeCell ref="A2:H2"/>
    <mergeCell ref="A6:C6"/>
    <mergeCell ref="A7:C7"/>
    <mergeCell ref="A8:C8"/>
    <mergeCell ref="F170:J170"/>
    <mergeCell ref="F171:J171"/>
    <mergeCell ref="A170:E170"/>
    <mergeCell ref="A171:E171"/>
    <mergeCell ref="D11:E11"/>
    <mergeCell ref="D12:E12"/>
    <mergeCell ref="A9:C9"/>
    <mergeCell ref="A16:C16"/>
    <mergeCell ref="A17:C17"/>
    <mergeCell ref="A18:C18"/>
    <mergeCell ref="A3:K3"/>
    <mergeCell ref="D7:E7"/>
    <mergeCell ref="D6:E6"/>
    <mergeCell ref="D8:E8"/>
    <mergeCell ref="D9:E9"/>
    <mergeCell ref="A23:F23"/>
    <mergeCell ref="D10:E10"/>
    <mergeCell ref="A20:C20"/>
    <mergeCell ref="A21:C21"/>
    <mergeCell ref="A10:C10"/>
    <mergeCell ref="K175:L175"/>
    <mergeCell ref="M173:N173"/>
    <mergeCell ref="M166:N166"/>
    <mergeCell ref="M167:N167"/>
    <mergeCell ref="M168:N168"/>
    <mergeCell ref="M169:N169"/>
    <mergeCell ref="K170:L170"/>
    <mergeCell ref="K171:L171"/>
    <mergeCell ref="K172:L172"/>
    <mergeCell ref="K173:L173"/>
    <mergeCell ref="K166:L166"/>
  </mergeCells>
  <phoneticPr fontId="8" type="noConversion"/>
  <pageMargins left="0.35433070866141736" right="0.11811023622047245" top="0.59055118110236227" bottom="0.59055118110236227" header="0.31496062992125984" footer="0.31496062992125984"/>
  <pageSetup paperSize="9" scale="55" fitToHeight="0" orientation="landscape" r:id="rId1"/>
  <rowBreaks count="3" manualBreakCount="3">
    <brk id="82" max="16383" man="1"/>
    <brk id="123" max="16383" man="1"/>
    <brk id="1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результативность МО</vt:lpstr>
    </vt:vector>
  </TitlesOfParts>
  <Company>B2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</dc:creator>
  <cp:lastModifiedBy>ФИЗО Техник</cp:lastModifiedBy>
  <cp:lastPrinted>2016-01-26T05:14:17Z</cp:lastPrinted>
  <dcterms:created xsi:type="dcterms:W3CDTF">2000-12-12T17:45:54Z</dcterms:created>
  <dcterms:modified xsi:type="dcterms:W3CDTF">2017-09-12T12:50:49Z</dcterms:modified>
</cp:coreProperties>
</file>